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22608" windowHeight="8196" tabRatio="596" activeTab="0"/>
  </bookViews>
  <sheets>
    <sheet name="COVER PAGE" sheetId="1" r:id="rId1"/>
    <sheet name="Personnel" sheetId="2" r:id="rId2"/>
    <sheet name="Fringes &amp; NonPersonnel" sheetId="3" r:id="rId3"/>
    <sheet name="SF424A" sheetId="4" r:id="rId4"/>
    <sheet name="SF424" sheetId="5" r:id="rId5"/>
    <sheet name="Other sources of funds" sheetId="6" r:id="rId6"/>
    <sheet name="Program Schedule" sheetId="7" r:id="rId7"/>
  </sheets>
  <definedNames>
    <definedName name="_xlnm.Print_Area" localSheetId="0">'COVER PAGE'!$A$1:$K$54</definedName>
    <definedName name="_xlnm.Print_Area" localSheetId="2">'Fringes &amp; NonPersonnel'!$A$6:$G$89</definedName>
    <definedName name="_xlnm.Print_Area" localSheetId="5">'Other sources of funds'!$A$1:$G$27</definedName>
    <definedName name="_xlnm.Print_Area" localSheetId="1">'Personnel'!$A$9:$H$61</definedName>
    <definedName name="_xlnm.Print_Area" localSheetId="6">'Program Schedule'!$A$1:$J$34</definedName>
    <definedName name="_xlnm.Print_Area" localSheetId="4">'SF424'!$A$1:$K$42</definedName>
    <definedName name="_xlnm.Print_Titles" localSheetId="2">'Fringes &amp; NonPersonnel'!$1:$6</definedName>
    <definedName name="_xlnm.Print_Titles" localSheetId="1">'Personnel'!$1:$7</definedName>
    <definedName name="Z_2B24C077_DB46_49C7_BC51_B664F0334898_.wvu.PrintArea" localSheetId="0" hidden="1">'COVER PAGE'!$A$1:$I$53</definedName>
    <definedName name="Z_2B24C077_DB46_49C7_BC51_B664F0334898_.wvu.PrintArea" localSheetId="2" hidden="1">'Fringes &amp; NonPersonnel'!$A$6:$G$89</definedName>
    <definedName name="Z_2B24C077_DB46_49C7_BC51_B664F0334898_.wvu.PrintArea" localSheetId="5" hidden="1">'Other sources of funds'!$A$1:$G$27</definedName>
    <definedName name="Z_2B24C077_DB46_49C7_BC51_B664F0334898_.wvu.PrintArea" localSheetId="1" hidden="1">'Personnel'!$A$9:$H$82</definedName>
    <definedName name="Z_2B24C077_DB46_49C7_BC51_B664F0334898_.wvu.PrintArea" localSheetId="6" hidden="1">'Program Schedule'!$A$1:$J$34</definedName>
    <definedName name="Z_2B24C077_DB46_49C7_BC51_B664F0334898_.wvu.PrintArea" localSheetId="4" hidden="1">'SF424'!$A$1:$K$42</definedName>
    <definedName name="Z_2B24C077_DB46_49C7_BC51_B664F0334898_.wvu.PrintTitles" localSheetId="2" hidden="1">'Fringes &amp; NonPersonnel'!$1:$6</definedName>
    <definedName name="Z_2B24C077_DB46_49C7_BC51_B664F0334898_.wvu.PrintTitles" localSheetId="1" hidden="1">'Personnel'!$1:$7</definedName>
    <definedName name="Z_2B24C077_DB46_49C7_BC51_B664F0334898_.wvu.Rows" localSheetId="1" hidden="1">'Personnel'!$3:$4</definedName>
    <definedName name="Z_3079B05A_4798_48F3_BA09_C4C2B7B2CB54_.wvu.PrintArea" localSheetId="0" hidden="1">'COVER PAGE'!$A$1:$I$53</definedName>
    <definedName name="Z_3079B05A_4798_48F3_BA09_C4C2B7B2CB54_.wvu.PrintArea" localSheetId="2" hidden="1">'Fringes &amp; NonPersonnel'!$A$6:$G$89</definedName>
    <definedName name="Z_3079B05A_4798_48F3_BA09_C4C2B7B2CB54_.wvu.PrintArea" localSheetId="5" hidden="1">'Other sources of funds'!$A$1:$G$27</definedName>
    <definedName name="Z_3079B05A_4798_48F3_BA09_C4C2B7B2CB54_.wvu.PrintArea" localSheetId="1" hidden="1">'Personnel'!$A$9:$H$82</definedName>
    <definedName name="Z_3079B05A_4798_48F3_BA09_C4C2B7B2CB54_.wvu.PrintArea" localSheetId="6" hidden="1">'Program Schedule'!$A$1:$J$34</definedName>
    <definedName name="Z_3079B05A_4798_48F3_BA09_C4C2B7B2CB54_.wvu.PrintArea" localSheetId="4" hidden="1">'SF424'!$A$1:$K$42</definedName>
    <definedName name="Z_3079B05A_4798_48F3_BA09_C4C2B7B2CB54_.wvu.PrintTitles" localSheetId="2" hidden="1">'Fringes &amp; NonPersonnel'!$1:$6</definedName>
    <definedName name="Z_3079B05A_4798_48F3_BA09_C4C2B7B2CB54_.wvu.PrintTitles" localSheetId="1" hidden="1">'Personnel'!$1:$7</definedName>
    <definedName name="Z_3079B05A_4798_48F3_BA09_C4C2B7B2CB54_.wvu.Rows" localSheetId="1" hidden="1">'Personnel'!$3:$4</definedName>
    <definedName name="Z_B5D1A40E_94EB_48D4_80E7_D3A605DFDE4D_.wvu.PrintArea" localSheetId="0" hidden="1">'COVER PAGE'!$B$1:$I$53</definedName>
    <definedName name="Z_B5D1A40E_94EB_48D4_80E7_D3A605DFDE4D_.wvu.PrintArea" localSheetId="2" hidden="1">'Fringes &amp; NonPersonnel'!$A$7:$G$89</definedName>
    <definedName name="Z_B5D1A40E_94EB_48D4_80E7_D3A605DFDE4D_.wvu.PrintArea" localSheetId="5" hidden="1">'Other sources of funds'!$A$2:$G$27</definedName>
    <definedName name="Z_B5D1A40E_94EB_48D4_80E7_D3A605DFDE4D_.wvu.PrintArea" localSheetId="1" hidden="1">'Personnel'!$A$9:$H$82</definedName>
    <definedName name="Z_B5D1A40E_94EB_48D4_80E7_D3A605DFDE4D_.wvu.PrintArea" localSheetId="6" hidden="1">'Program Schedule'!$A$1:$J$34</definedName>
    <definedName name="Z_B5D1A40E_94EB_48D4_80E7_D3A605DFDE4D_.wvu.PrintArea" localSheetId="4" hidden="1">'SF424'!$A$1:$K$42</definedName>
    <definedName name="Z_B5D1A40E_94EB_48D4_80E7_D3A605DFDE4D_.wvu.PrintTitles" localSheetId="2" hidden="1">'Fringes &amp; NonPersonnel'!$1:$6</definedName>
    <definedName name="Z_B5D1A40E_94EB_48D4_80E7_D3A605DFDE4D_.wvu.PrintTitles" localSheetId="1" hidden="1">'Personnel'!$1:$7</definedName>
    <definedName name="Z_B5D1A40E_94EB_48D4_80E7_D3A605DFDE4D_.wvu.Rows" localSheetId="1" hidden="1">'Personnel'!$3:$4</definedName>
  </definedNames>
  <calcPr fullCalcOnLoad="1"/>
</workbook>
</file>

<file path=xl/sharedStrings.xml><?xml version="1.0" encoding="utf-8"?>
<sst xmlns="http://schemas.openxmlformats.org/spreadsheetml/2006/main" count="520" uniqueCount="413">
  <si>
    <t>Program Managers &amp; Content Area Experts</t>
  </si>
  <si>
    <t>Home Visitors</t>
  </si>
  <si>
    <t>Health/Mental Health Services Personnel</t>
  </si>
  <si>
    <t>Disabilities Services Personnel</t>
  </si>
  <si>
    <t>Nutrition Services Personnel</t>
  </si>
  <si>
    <t>Family and Community Partnerships Personnel</t>
  </si>
  <si>
    <t>Clerical Personnel</t>
  </si>
  <si>
    <t>Fiscal Personnel</t>
  </si>
  <si>
    <t>Maintenance Personnel</t>
  </si>
  <si>
    <t>Transportation Personnel</t>
  </si>
  <si>
    <t>Other Personnel</t>
  </si>
  <si>
    <t>DESCRIPTION</t>
  </si>
  <si>
    <t>Agency Name:</t>
  </si>
  <si>
    <t>1.</t>
  </si>
  <si>
    <t>Program schedule number</t>
  </si>
  <si>
    <t>2.</t>
  </si>
  <si>
    <t>Program option identification</t>
  </si>
  <si>
    <t>3.</t>
  </si>
  <si>
    <t>Funded enrollment</t>
  </si>
  <si>
    <t>Number of classes/groups/family child care settings</t>
  </si>
  <si>
    <t>5.</t>
  </si>
  <si>
    <t>Number of hours of classes/groups/FCC settings per child per day</t>
  </si>
  <si>
    <t>6.</t>
  </si>
  <si>
    <t>Number of days of classes/groups/FCC settings per child per week</t>
  </si>
  <si>
    <t>7.</t>
  </si>
  <si>
    <t>Number of days of classes/groups/FCC settings per child per year</t>
  </si>
  <si>
    <t>8.</t>
  </si>
  <si>
    <t>Number of home visits per child per year</t>
  </si>
  <si>
    <t>9.</t>
  </si>
  <si>
    <t>Number of hours per home visit</t>
  </si>
  <si>
    <t>10.</t>
  </si>
  <si>
    <t>11.</t>
  </si>
  <si>
    <t>12.</t>
  </si>
  <si>
    <t>Number of hours per home-based socialization experience</t>
  </si>
  <si>
    <t>13.</t>
  </si>
  <si>
    <t>Number of home-based socialization experiences per child per year</t>
  </si>
  <si>
    <t>Date</t>
  </si>
  <si>
    <t>AGENCY NAME:</t>
  </si>
  <si>
    <t>a1.</t>
  </si>
  <si>
    <t>a6.</t>
  </si>
  <si>
    <t>a8.</t>
  </si>
  <si>
    <t>a9.</t>
  </si>
  <si>
    <t>Include program managers, supervisors, and content experts in child development, health, mental health, nutrition, and disabilities services.  Include home-based and family care supervisors.</t>
  </si>
  <si>
    <t>Include nutritionists, cooks, and other food services staff.</t>
  </si>
  <si>
    <t>4.</t>
  </si>
  <si>
    <t>Number of Full Time Equivalent (FTE) Employee</t>
  </si>
  <si>
    <t>Family/Child Care Personnel</t>
  </si>
  <si>
    <t>Teacher Aides &amp; Other Educational Personnel</t>
  </si>
  <si>
    <t xml:space="preserve">Child Health and Development Personnel </t>
  </si>
  <si>
    <t>Non-Federal Share (Cash &amp; In-kind)</t>
  </si>
  <si>
    <t>HS/EHS Cost for Program Operations</t>
  </si>
  <si>
    <t>TOTAL COST</t>
  </si>
  <si>
    <t>% ADMIN</t>
  </si>
  <si>
    <t>TOTAL ADMIN COST</t>
  </si>
  <si>
    <t>POSITION</t>
  </si>
  <si>
    <t>Include nurses, health services aides, speech therapists, mental health staff and other health services personnel</t>
  </si>
  <si>
    <t>HEAD START</t>
  </si>
  <si>
    <t>EARLY HEAD START</t>
  </si>
  <si>
    <t>b.</t>
  </si>
  <si>
    <t>Head Start/Early Head Start Directors</t>
  </si>
  <si>
    <t>14.</t>
  </si>
  <si>
    <t>15.</t>
  </si>
  <si>
    <t>16.</t>
  </si>
  <si>
    <t>17.</t>
  </si>
  <si>
    <t>18.</t>
  </si>
  <si>
    <t>19.</t>
  </si>
  <si>
    <t>20.</t>
  </si>
  <si>
    <t>21.</t>
  </si>
  <si>
    <t>a10.</t>
  </si>
  <si>
    <t>a11.</t>
  </si>
  <si>
    <t>a12.</t>
  </si>
  <si>
    <t>Include social workers, family service workers, social service aides, parent involvement aides, and other family and community partnerships staff.</t>
  </si>
  <si>
    <t>Program Design and Management Personnel</t>
  </si>
  <si>
    <t>a13.</t>
  </si>
  <si>
    <t>Include Head Start or Early Head Start Director</t>
  </si>
  <si>
    <t>a14.</t>
  </si>
  <si>
    <t>Include staff responsible for coordinating staff development and training</t>
  </si>
  <si>
    <t>a16.</t>
  </si>
  <si>
    <t>a15.</t>
  </si>
  <si>
    <t>a21.</t>
  </si>
  <si>
    <t>Include any personnel that cannot be reported in any other category.</t>
  </si>
  <si>
    <t>TOTAL FRINGE BENEFITS (6b)</t>
  </si>
  <si>
    <t>c.</t>
  </si>
  <si>
    <t>TOTAL TRAVEL (6c)</t>
  </si>
  <si>
    <t>d.</t>
  </si>
  <si>
    <t>EQUIPMENT</t>
  </si>
  <si>
    <t>Vehicle Purchase</t>
  </si>
  <si>
    <t>Other Equipment</t>
  </si>
  <si>
    <t>TOTAL EQUIPMENT (6d)</t>
  </si>
  <si>
    <t>e.</t>
  </si>
  <si>
    <t>SUPPLIES</t>
  </si>
  <si>
    <t>Office Supplies</t>
  </si>
  <si>
    <t>Child &amp; Family Services Supplies</t>
  </si>
  <si>
    <t>Food Services Supplies</t>
  </si>
  <si>
    <t>TOTAL SUPPLIES (6e)</t>
  </si>
  <si>
    <t>The fringe admin rate is equal to the salary admin rate.</t>
  </si>
  <si>
    <t>TOTAL PERSONNEL (6a)</t>
  </si>
  <si>
    <t>f.</t>
  </si>
  <si>
    <t>Training &amp; Technical Assistance</t>
  </si>
  <si>
    <t>Delegate Agency</t>
  </si>
  <si>
    <t>TOTAL CONTRACTUAL (6f)</t>
  </si>
  <si>
    <t>Private Providers/Community Partners/Other Contracts</t>
  </si>
  <si>
    <t>g.</t>
  </si>
  <si>
    <t>New Construction</t>
  </si>
  <si>
    <t>Major Renovation</t>
  </si>
  <si>
    <t>Acquisition of Buildings/Modular Units</t>
  </si>
  <si>
    <t>TOTAL CONSTRUCTION (6g)</t>
  </si>
  <si>
    <t>h.</t>
  </si>
  <si>
    <t>Mortgage</t>
  </si>
  <si>
    <t>Utilities, Telephone</t>
  </si>
  <si>
    <t>Building and Child Liability Insurance</t>
  </si>
  <si>
    <t>Building Maintenance/Repair and Other Occupancy</t>
  </si>
  <si>
    <t>Nutrition Services</t>
  </si>
  <si>
    <t>Volunteers</t>
  </si>
  <si>
    <t>Health/Dental/Life Insurance</t>
  </si>
  <si>
    <t>Health/Disabilities Services</t>
  </si>
  <si>
    <t>Publication/Advertising/Printing</t>
  </si>
  <si>
    <t>Training or Staff Development</t>
  </si>
  <si>
    <t>TOTAL OTHER (6h)</t>
  </si>
  <si>
    <t>i.</t>
  </si>
  <si>
    <t>TOTAL DIRECT CHARGES</t>
  </si>
  <si>
    <t>j.</t>
  </si>
  <si>
    <t>INDIRECT COSTS</t>
  </si>
  <si>
    <t>k.</t>
  </si>
  <si>
    <t>TOTALS - ALL BUDGET CATEGORIES</t>
  </si>
  <si>
    <t>The above admin percentage of salary will be utilized to calculate the admin cost of fringe benefits</t>
  </si>
  <si>
    <t>a3.</t>
  </si>
  <si>
    <t>FEDERAL FUNDING</t>
  </si>
  <si>
    <t>STATE FUNDING</t>
  </si>
  <si>
    <t>LOCAL GOVERNMENT FUNDING</t>
  </si>
  <si>
    <t>School District Funding</t>
  </si>
  <si>
    <t>OTHER FUNDING</t>
  </si>
  <si>
    <t>Tribal Government Funding</t>
  </si>
  <si>
    <t>Fundraising Activities</t>
  </si>
  <si>
    <t>TOTAL OTHER SOURCES OF FUNDS</t>
  </si>
  <si>
    <t>VARIANCES FROM ALLOCATION</t>
  </si>
  <si>
    <t>IF ANY ERROR MESSAGE APPEARS IN THESE BOXES, YOUR BUDGET WILL BE REJECTED</t>
  </si>
  <si>
    <t>Double session</t>
  </si>
  <si>
    <t>Title</t>
  </si>
  <si>
    <t>PERSONNEL</t>
  </si>
  <si>
    <t>FRINGES</t>
  </si>
  <si>
    <t>TRAVEL</t>
  </si>
  <si>
    <t>CONTRACTUAL</t>
  </si>
  <si>
    <t>CONSTRUCTION</t>
  </si>
  <si>
    <t>OTHER</t>
  </si>
  <si>
    <t>HS/EHS</t>
  </si>
  <si>
    <t>NON-FEDERAL</t>
  </si>
  <si>
    <t>TOTAL ADMIN</t>
  </si>
  <si>
    <t>BUDGET SUMMARY</t>
  </si>
  <si>
    <t>ALLOCATION</t>
  </si>
  <si>
    <t>NO</t>
  </si>
  <si>
    <t>Head Start Director</t>
  </si>
  <si>
    <t>Early Head Start Director</t>
  </si>
  <si>
    <t>COVER PAGE</t>
  </si>
  <si>
    <t>City:</t>
  </si>
  <si>
    <t>Contact Name:</t>
  </si>
  <si>
    <t>Contact Telephone #:</t>
  </si>
  <si>
    <t>APPLICATION FOR FEDERAL ASSISTANCE</t>
  </si>
  <si>
    <t>Applicant Identifier: 05CH0101</t>
  </si>
  <si>
    <t xml:space="preserve"> TYPE OF SUBMISSION</t>
  </si>
  <si>
    <t>DATE RECEIVED BY FEDERAL AGENCY:</t>
  </si>
  <si>
    <t>Application</t>
  </si>
  <si>
    <t>ORGANIZATIONAL UNIT:</t>
  </si>
  <si>
    <t>Construction</t>
  </si>
  <si>
    <t>X</t>
  </si>
  <si>
    <t>Non-Construction</t>
  </si>
  <si>
    <t>APPLICANT INFORMATION</t>
  </si>
  <si>
    <t>TITLE (Choose one)</t>
  </si>
  <si>
    <t>Legal Name:</t>
  </si>
  <si>
    <t>New</t>
  </si>
  <si>
    <t>Organizational DUNS:</t>
  </si>
  <si>
    <t>Continuation</t>
  </si>
  <si>
    <t>Address</t>
  </si>
  <si>
    <t>Revision</t>
  </si>
  <si>
    <t>Street:</t>
  </si>
  <si>
    <t>93.600</t>
  </si>
  <si>
    <t>County:</t>
  </si>
  <si>
    <t>COOK</t>
  </si>
  <si>
    <t xml:space="preserve">State: </t>
  </si>
  <si>
    <t xml:space="preserve">  IL</t>
  </si>
  <si>
    <t>Zip Code:</t>
  </si>
  <si>
    <t>If Revision, check one</t>
  </si>
  <si>
    <t>Country:</t>
  </si>
  <si>
    <t xml:space="preserve"> U.S.A.</t>
  </si>
  <si>
    <t>Increase Award</t>
  </si>
  <si>
    <t>EMPLOYER IDENTIFICATION NUMBER (EIN)</t>
  </si>
  <si>
    <t>Decrease Award</t>
  </si>
  <si>
    <t xml:space="preserve">AREAS AFFECTED BY PROJECT:   </t>
  </si>
  <si>
    <t>City of Chicago</t>
  </si>
  <si>
    <t>NAME OF FEDERAL AGENCY:</t>
  </si>
  <si>
    <t>Not for Profit</t>
  </si>
  <si>
    <t>US DEPARTMENT OF HEALTH &amp; HUMAN SERVICES, ACF</t>
  </si>
  <si>
    <t>Municipal</t>
  </si>
  <si>
    <t>DESCRIPTIVE TITLE OF APPLICANT'S PROJECT:</t>
  </si>
  <si>
    <t>Private University</t>
  </si>
  <si>
    <t xml:space="preserve">APPLICATION TO PROVIDE CONTINUING COMPREHENSIVE DEVELOPMENTAL </t>
  </si>
  <si>
    <t>SERVICES TO CHILDREN OF INCOME ELIGIBLE FAMILIES (Choose one)</t>
  </si>
  <si>
    <t>PROPOSED PROJECT:</t>
  </si>
  <si>
    <t xml:space="preserve">0-3 YEARS OF AGE </t>
  </si>
  <si>
    <t>Start Date:</t>
  </si>
  <si>
    <t>Ending Date:</t>
  </si>
  <si>
    <t xml:space="preserve">3-5 YEARS OF AGE </t>
  </si>
  <si>
    <t>ESTIMATED FUNDING</t>
  </si>
  <si>
    <t>a. Federal</t>
  </si>
  <si>
    <t>c. State</t>
  </si>
  <si>
    <t>d. Local</t>
  </si>
  <si>
    <t>e. Other</t>
  </si>
  <si>
    <t>f. Program Income:</t>
  </si>
  <si>
    <t>YES, attach an explanation</t>
  </si>
  <si>
    <t>g.Total</t>
  </si>
  <si>
    <t>Prefix</t>
  </si>
  <si>
    <t>First Name</t>
  </si>
  <si>
    <t>DELEGATE AGENCY NAME:</t>
  </si>
  <si>
    <t>GRANT PERIOD:</t>
  </si>
  <si>
    <t>START DATE:</t>
  </si>
  <si>
    <t>ENDING DATE:</t>
  </si>
  <si>
    <t>SECTION A - BUDGET SUMMARY</t>
  </si>
  <si>
    <t>New or Revised Budget</t>
  </si>
  <si>
    <t>Federal</t>
  </si>
  <si>
    <t>Non-Federal</t>
  </si>
  <si>
    <t>Total</t>
  </si>
  <si>
    <t>(a)</t>
  </si>
  <si>
    <t>(b)</t>
  </si>
  <si>
    <t>(c)</t>
  </si>
  <si>
    <t>(d)</t>
  </si>
  <si>
    <t>(e)</t>
  </si>
  <si>
    <t>(f)</t>
  </si>
  <si>
    <t>(g)</t>
  </si>
  <si>
    <t>Totals</t>
  </si>
  <si>
    <t>SECTION B - BUDGET CATEGORIES</t>
  </si>
  <si>
    <t>GRANT PROGRAM, FUNCTION OR ACTIVITY</t>
  </si>
  <si>
    <t>6. Object Class Categories</t>
  </si>
  <si>
    <t>Federal Catalog #</t>
  </si>
  <si>
    <t>Grant Program Function or Activity</t>
  </si>
  <si>
    <t>Personnel</t>
  </si>
  <si>
    <t xml:space="preserve">A. </t>
  </si>
  <si>
    <t xml:space="preserve">B. </t>
  </si>
  <si>
    <t>Fringe benefits</t>
  </si>
  <si>
    <t xml:space="preserve">C. </t>
  </si>
  <si>
    <t xml:space="preserve">D. </t>
  </si>
  <si>
    <t>Equipment</t>
  </si>
  <si>
    <t xml:space="preserve">E. </t>
  </si>
  <si>
    <t>Supplies</t>
  </si>
  <si>
    <t xml:space="preserve">F. </t>
  </si>
  <si>
    <t>Contractual</t>
  </si>
  <si>
    <t xml:space="preserve">G. </t>
  </si>
  <si>
    <t xml:space="preserve">H. </t>
  </si>
  <si>
    <t>Other</t>
  </si>
  <si>
    <t xml:space="preserve">I. </t>
  </si>
  <si>
    <t>Total Direct Charges</t>
  </si>
  <si>
    <t>J.</t>
  </si>
  <si>
    <t xml:space="preserve"> Indirect Charges</t>
  </si>
  <si>
    <t xml:space="preserve">K. </t>
  </si>
  <si>
    <t>Program Income</t>
  </si>
  <si>
    <t>Program Operation</t>
  </si>
  <si>
    <t>AMOUNT</t>
  </si>
  <si>
    <t>Estimated Un-obligated Funds</t>
  </si>
  <si>
    <t>IS THE APPLICANT DELIQUENT ON ANY FEDERAL DEBT?</t>
  </si>
  <si>
    <t xml:space="preserve">HAS BEEN DULY AUTHORIZED BY THE GOVERNING BODY OF THE APPLICANT AND THE APPLICANT WILL COMPLY WITH THE </t>
  </si>
  <si>
    <t>Out-of-Town Travel</t>
  </si>
  <si>
    <t>Parent Involvement Activities</t>
  </si>
  <si>
    <t>Office Equipment</t>
  </si>
  <si>
    <t>CHICAGO DEPARTMENT OF FAMILY &amp; SUPPORT SERVICES</t>
  </si>
  <si>
    <t>Email</t>
  </si>
  <si>
    <t>Fax #</t>
  </si>
  <si>
    <t>NOT-FOR PROFIT</t>
  </si>
  <si>
    <t>OTHER: (Specify)</t>
  </si>
  <si>
    <t>TYPE OF APPLICANT (Place an X in the appropriate box)</t>
  </si>
  <si>
    <t>REQUIRED MINIMUM NON-FEDERAL SHARE (@1/3 OF HS FUND)</t>
  </si>
  <si>
    <t>TOTAL PROJECT COST</t>
  </si>
  <si>
    <t>MAXIMUM ADMINISTRATIVE COST (10% OF TOTAL PROJECT COST)</t>
  </si>
  <si>
    <t>A.</t>
  </si>
  <si>
    <t>B.</t>
  </si>
  <si>
    <t>C.</t>
  </si>
  <si>
    <t>D.</t>
  </si>
  <si>
    <t>E.</t>
  </si>
  <si>
    <t>F.</t>
  </si>
  <si>
    <t>G.</t>
  </si>
  <si>
    <t>H.</t>
  </si>
  <si>
    <t>Signature</t>
  </si>
  <si>
    <t>IS APPLICATION SUBJECT TO REVIEW BY STATE EXECUTIVE ORDER 12372 PROCESS?  NO</t>
  </si>
  <si>
    <t>CATALOG OF FEDERAL DOMESTIC ASSISTANCE NUMBER:  93.600</t>
  </si>
  <si>
    <t>BOARD OF DIRECTORS  - CHAIR PERSON</t>
  </si>
  <si>
    <t>TYPE OF APPLICATION:  (Check one)</t>
  </si>
  <si>
    <t xml:space="preserve">TO THE BEST OF MY KNOWLEDGE AND BELIEF, ALL DATA IN THIS APPLICATION ARE TRUE AND CORRECT.  THE DOCUMENT </t>
  </si>
  <si>
    <t>a2.</t>
  </si>
  <si>
    <t>Self explanatory</t>
  </si>
  <si>
    <t>a4.</t>
  </si>
  <si>
    <t>a5.</t>
  </si>
  <si>
    <t xml:space="preserve">a7. </t>
  </si>
  <si>
    <t>a17.</t>
  </si>
  <si>
    <t>a19.</t>
  </si>
  <si>
    <t>a18.</t>
  </si>
  <si>
    <t>a20.</t>
  </si>
  <si>
    <t xml:space="preserve">PROGRAM SCHEDULE  </t>
  </si>
  <si>
    <t>PROGRAM TITLE:</t>
  </si>
  <si>
    <t>CONSTRUCTION (Object Class 6g)</t>
  </si>
  <si>
    <t>SUPPLIES (Object Class 6e)</t>
  </si>
  <si>
    <t>EQUIPMENT (Object Class 6d) Unit cost must be at least $5,000 and useful life must be at least one year)</t>
  </si>
  <si>
    <t>Classroom/Outdoor/Home-based/Family Child Care Home</t>
  </si>
  <si>
    <t xml:space="preserve">ADDRESS:  </t>
  </si>
  <si>
    <t>Chief Financial Officer</t>
  </si>
  <si>
    <t>Policy Committee Chair</t>
  </si>
  <si>
    <t>CEO/Executive Director</t>
  </si>
  <si>
    <t>Authorizing Offical/Board Chair Name</t>
  </si>
  <si>
    <t xml:space="preserve"> HEAD START</t>
  </si>
  <si>
    <t>Combination option enrollment (CO)</t>
  </si>
  <si>
    <t>Family child care enrollment (FCC)</t>
  </si>
  <si>
    <t>Home-based enrollment (HB)</t>
  </si>
  <si>
    <t>Locally Designed Program (LD)</t>
  </si>
  <si>
    <t>Complete #3-8 for center-based, family child care, combination and other options</t>
  </si>
  <si>
    <t>3a.</t>
  </si>
  <si>
    <t>3b.</t>
  </si>
  <si>
    <t>Complete #9-12 for home-based options</t>
  </si>
  <si>
    <t>PARENT POLICY COMMITTEE - CHAIR PERSON</t>
  </si>
  <si>
    <t>Last Name</t>
  </si>
  <si>
    <t>THE ATTACHED ASSURANCES IF THE ASSISTANCE IS AWARDED.</t>
  </si>
  <si>
    <t>b. Applicant (Non-Federal share)</t>
  </si>
  <si>
    <t>FEIN:</t>
  </si>
  <si>
    <t>(1)</t>
  </si>
  <si>
    <t>(2)</t>
  </si>
  <si>
    <t>(3)</t>
  </si>
  <si>
    <t>(4)</t>
  </si>
  <si>
    <t>(5)</t>
  </si>
  <si>
    <t>(6)</t>
  </si>
  <si>
    <t>(7)</t>
  </si>
  <si>
    <t>PERSONNEL SECTION (Object Class 6a)</t>
  </si>
  <si>
    <t>Teachers/Infant-Toddler Teachers</t>
  </si>
  <si>
    <t>Other Managers (if more than one position in this category, each position must be listed individually by its title)</t>
  </si>
  <si>
    <t>Include family child care staff, if they are agency employees.  If providers are not agency employees, enter costs under Object Class 6f or h10</t>
  </si>
  <si>
    <t>Include any personnel that provides direct services to children that cannot be reported in any other category.</t>
  </si>
  <si>
    <t>Include Executive Directors, Chief Operating Officer... if they have any involvement with HS program</t>
  </si>
  <si>
    <t>Include any personnel that provides administrative services that cannot be reported in category a12, a13, a14, a15, a16,  or a17.</t>
  </si>
  <si>
    <t>Include program managers, coordinators, supervisors, and content experts in parent involvement, social services, volunteer coordination, or other family and community partnership activities.</t>
  </si>
  <si>
    <t>FRINGES &amp; NON-PERSONNEL</t>
  </si>
  <si>
    <t>FRINGE BENEFITS (Object Class 6b)</t>
  </si>
  <si>
    <t xml:space="preserve">TRAVEL (Object Class 6c) - For Staff Out-of-Town Travel only </t>
  </si>
  <si>
    <t>OTHER (Object Class 6h)</t>
  </si>
  <si>
    <t>Incidental Alterations/Renovations</t>
  </si>
  <si>
    <t>SF424 Form</t>
  </si>
  <si>
    <t>SF424A form</t>
  </si>
  <si>
    <t xml:space="preserve">CONTRACTUAL (Object Class 6f) </t>
  </si>
  <si>
    <t>Food Services</t>
  </si>
  <si>
    <t>Child Transportation services</t>
  </si>
  <si>
    <t>Family Child Care</t>
  </si>
  <si>
    <t>Child Services Consultant</t>
  </si>
  <si>
    <t>State Preschool Programs:</t>
  </si>
  <si>
    <t>Other Local Government Funding (please specify below)</t>
  </si>
  <si>
    <r>
      <t>Other Federal funding</t>
    </r>
    <r>
      <rPr>
        <sz val="12"/>
        <color indexed="10"/>
        <rFont val="Calibri"/>
        <family val="2"/>
      </rPr>
      <t xml:space="preserve"> (please specify below)</t>
    </r>
  </si>
  <si>
    <r>
      <t xml:space="preserve">Other </t>
    </r>
    <r>
      <rPr>
        <sz val="12"/>
        <color indexed="10"/>
        <rFont val="Calibri"/>
        <family val="2"/>
      </rPr>
      <t>(please specify below)</t>
    </r>
  </si>
  <si>
    <t>Other Child Services Personnel (if more than one title in this category, each title must be listed individually)</t>
  </si>
  <si>
    <t>Other Family &amp; Community Partnerships Personnel  (if more than one title in this category, each title must be listed individually)</t>
  </si>
  <si>
    <t>Other Administrative Personnel (if more than one title in this category, each title must be listed individually)</t>
  </si>
  <si>
    <t>Other Personnel  (if more than one title in this category, each title must be listed individually)</t>
  </si>
  <si>
    <t xml:space="preserve">Staff Out-of-Town Travel </t>
  </si>
  <si>
    <r>
      <t xml:space="preserve">TYPE OF APPLICATION: </t>
    </r>
    <r>
      <rPr>
        <sz val="10"/>
        <rFont val="Calibri"/>
        <family val="2"/>
      </rPr>
      <t xml:space="preserve"> (Check one)</t>
    </r>
  </si>
  <si>
    <r>
      <t>TYPE OF APPLICANT</t>
    </r>
    <r>
      <rPr>
        <sz val="10"/>
        <rFont val="Calibri"/>
        <family val="2"/>
      </rPr>
      <t>: (Choose one)</t>
    </r>
  </si>
  <si>
    <r>
      <t>Projected # of pregnant women:</t>
    </r>
    <r>
      <rPr>
        <sz val="12"/>
        <color indexed="12"/>
        <rFont val="Calibri"/>
        <family val="2"/>
      </rPr>
      <t xml:space="preserve"> (for Early Head Start Program only)</t>
    </r>
  </si>
  <si>
    <t>CITY OF CHICAGO - DEPARTMENT OF FAMILY &amp; SUPPORT SERVICES</t>
  </si>
  <si>
    <r>
      <t xml:space="preserve">TITLE OF THE PROGRAM </t>
    </r>
    <r>
      <rPr>
        <b/>
        <sz val="14"/>
        <color indexed="12"/>
        <rFont val="Calibri"/>
        <family val="2"/>
      </rPr>
      <t>(MARK X IN THE APPROPRIATE BOX)</t>
    </r>
  </si>
  <si>
    <r>
      <t xml:space="preserve">List all other managers </t>
    </r>
    <r>
      <rPr>
        <b/>
        <sz val="12"/>
        <color indexed="10"/>
        <rFont val="Calibri"/>
        <family val="2"/>
      </rPr>
      <t>INDIVIDUALLY</t>
    </r>
    <r>
      <rPr>
        <sz val="12"/>
        <rFont val="Calibri"/>
        <family val="2"/>
      </rPr>
      <t xml:space="preserve"> including Site Director</t>
    </r>
  </si>
  <si>
    <r>
      <t xml:space="preserve">Other Supplies </t>
    </r>
    <r>
      <rPr>
        <sz val="12"/>
        <color indexed="10"/>
        <rFont val="Calibri"/>
        <family val="2"/>
      </rPr>
      <t>(Please describe)</t>
    </r>
  </si>
  <si>
    <r>
      <t>Rent</t>
    </r>
    <r>
      <rPr>
        <sz val="12"/>
        <color indexed="10"/>
        <rFont val="Calibri"/>
        <family val="2"/>
      </rPr>
      <t xml:space="preserve"> (only if paid to third party)</t>
    </r>
  </si>
  <si>
    <r>
      <t xml:space="preserve">Local Travel </t>
    </r>
    <r>
      <rPr>
        <sz val="12"/>
        <color indexed="10"/>
        <rFont val="Calibri"/>
        <family val="2"/>
      </rPr>
      <t>(for staff only)</t>
    </r>
  </si>
  <si>
    <r>
      <t xml:space="preserve">Other </t>
    </r>
    <r>
      <rPr>
        <sz val="12"/>
        <color indexed="10"/>
        <rFont val="Calibri"/>
        <family val="2"/>
      </rPr>
      <t>(specify below)</t>
    </r>
  </si>
  <si>
    <t>Depreciation/Use Allowance</t>
  </si>
  <si>
    <t>2</t>
  </si>
  <si>
    <t>Pension/Retirement/Tax Deferred Contribution</t>
  </si>
  <si>
    <t>Bus Rental</t>
  </si>
  <si>
    <t>Field Trip/Children Activities</t>
  </si>
  <si>
    <t>License Fees</t>
  </si>
  <si>
    <t>Accreditation Fees</t>
  </si>
  <si>
    <t xml:space="preserve">Federal Identifier: </t>
  </si>
  <si>
    <t>Social Security, Medicare, State Unemployment, Worker's Compensation</t>
  </si>
  <si>
    <t>Federal Child Development and Child Care Funds</t>
  </si>
  <si>
    <t>USDA Funds for Nutrition Services</t>
  </si>
  <si>
    <r>
      <t xml:space="preserve">Administrative Services </t>
    </r>
    <r>
      <rPr>
        <sz val="12"/>
        <color indexed="10"/>
        <rFont val="Calibri"/>
        <family val="2"/>
      </rPr>
      <t>(e.g. Legal, Accounting)</t>
    </r>
  </si>
  <si>
    <r>
      <t>Substitutes</t>
    </r>
    <r>
      <rPr>
        <sz val="12"/>
        <color indexed="10"/>
        <rFont val="Calibri"/>
        <family val="2"/>
      </rPr>
      <t xml:space="preserve"> (if not paid benefits)</t>
    </r>
  </si>
  <si>
    <t>Accounting, Payroll, Auditing and Legal Services</t>
  </si>
  <si>
    <t xml:space="preserve">FY'13 GRANT APPLICATION LINE ITEM BUDGET </t>
  </si>
  <si>
    <t>Early Head Start</t>
  </si>
  <si>
    <t>Head Start</t>
  </si>
  <si>
    <t>Child Care Assistance Program (passed through DFSS)</t>
  </si>
  <si>
    <t>Child Care Assistance Program (passed through Illinois Action for Children)</t>
  </si>
  <si>
    <t>Child Care Assistance Program (funded directly by IDHS)</t>
  </si>
  <si>
    <r>
      <rPr>
        <b/>
        <sz val="26"/>
        <rFont val="Calibri"/>
        <family val="2"/>
      </rPr>
      <t>OTHER SOURCES OF FUNDS</t>
    </r>
    <r>
      <rPr>
        <b/>
        <sz val="26"/>
        <color indexed="10"/>
        <rFont val="Calibri"/>
        <family val="2"/>
      </rPr>
      <t xml:space="preserve"> (NOT CLAIMED AS IN-KIND)</t>
    </r>
  </si>
  <si>
    <t>City</t>
  </si>
  <si>
    <t>Executive Director</t>
  </si>
  <si>
    <t>II. PROGRAM SCHEDULE</t>
  </si>
  <si>
    <t>Staff Development</t>
  </si>
  <si>
    <t>x</t>
  </si>
  <si>
    <r>
      <t>Other Fringes</t>
    </r>
    <r>
      <rPr>
        <sz val="12"/>
        <color indexed="10"/>
        <rFont val="Calibri"/>
        <family val="2"/>
      </rPr>
      <t xml:space="preserve"> (Long term Disability)</t>
    </r>
  </si>
  <si>
    <t>President-Board of Directors</t>
  </si>
  <si>
    <t>President-Parent Policy Committee</t>
  </si>
  <si>
    <t>Center-based enrollment (CB)</t>
  </si>
  <si>
    <t>Number of Slots requested:</t>
  </si>
  <si>
    <t>Funding requested:</t>
  </si>
  <si>
    <t>CONTACT INFORMATION</t>
  </si>
  <si>
    <t>HEAD START/EARLY HEAD START DELEGATE AGNCY GRANT APPLICATION COVER SHEET</t>
  </si>
  <si>
    <t>Applicant Name:</t>
  </si>
  <si>
    <t>FOR-PROFIT</t>
  </si>
  <si>
    <t>UNIVERSITY</t>
  </si>
  <si>
    <t xml:space="preserve">HEAD START FUNDING REQUEST </t>
  </si>
  <si>
    <t>COMMUNITY AREAS TO BE SERVED:</t>
  </si>
  <si>
    <r>
      <t xml:space="preserve">PROGRAM OPTION(S)  </t>
    </r>
    <r>
      <rPr>
        <b/>
        <sz val="14"/>
        <color indexed="12"/>
        <rFont val="Calibri"/>
        <family val="2"/>
      </rPr>
      <t>(MARK X IN THE APPROPRIATE BOX(ES))</t>
    </r>
  </si>
  <si>
    <t>Center-Based</t>
  </si>
  <si>
    <t>Family Child Care Home</t>
  </si>
  <si>
    <t>Home-Based</t>
  </si>
  <si>
    <t xml:space="preserve">Other </t>
  </si>
  <si>
    <t xml:space="preserve">FY'14 HEAD START/EARLY HEAD START </t>
  </si>
  <si>
    <t xml:space="preserve">I. TOTAL PROPOSED ENROLLMENT </t>
  </si>
  <si>
    <t>Proposed enrollment by program option</t>
  </si>
  <si>
    <t>Total of proposed enrollment by program option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</si>
</sst>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%"/>
    <numFmt numFmtId="166" formatCode="&quot;$&quot;#,##0.00"/>
    <numFmt numFmtId="167" formatCode="&quot;$&quot;#,##0"/>
    <numFmt numFmtId="168" formatCode="[$-409]dddd\,\ mmmm\ dd\,\ yyyy"/>
    <numFmt numFmtId="169" formatCode="&quot;#&quot;\x\x\x\x\x\x\x\x"/>
    <numFmt numFmtId="170" formatCode="&quot;#&quot;000000"/>
    <numFmt numFmtId="171" formatCode="\X\X&quot;.&quot;"/>
    <numFmt numFmtId="172" formatCode="00&quot;.&quot;"/>
    <numFmt numFmtId="173" formatCode="0&quot;.&quot;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&quot;$&quot;* #,##0.0_);_(&quot;$&quot;* \(#,##0.0\);_(&quot;$&quot;* &quot;-&quot;??_);_(@_)"/>
    <numFmt numFmtId="185" formatCode="_(&quot;$&quot;* #,##0_);_(&quot;$&quot;* \(#,##0\);_(&quot;$&quot;* &quot;-&quot;??_);_(@_)"/>
  </numFmts>
  <fonts count="116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vantGarde Bk BT"/>
      <family val="2"/>
    </font>
    <font>
      <sz val="10"/>
      <name val="AvantGarde Bk BT"/>
      <family val="2"/>
    </font>
    <font>
      <b/>
      <sz val="10"/>
      <color indexed="10"/>
      <name val="AvantGarde Bk BT"/>
      <family val="2"/>
    </font>
    <font>
      <b/>
      <sz val="20"/>
      <name val="AvantGarde Bk BT"/>
      <family val="2"/>
    </font>
    <font>
      <b/>
      <sz val="10"/>
      <color indexed="12"/>
      <name val="AvantGarde Bk BT"/>
      <family val="2"/>
    </font>
    <font>
      <sz val="12"/>
      <name val="AvantGarde Bk BT"/>
      <family val="2"/>
    </font>
    <font>
      <sz val="11"/>
      <name val="AvantGarde Bk BT"/>
      <family val="2"/>
    </font>
    <font>
      <b/>
      <sz val="11"/>
      <name val="AvantGarde Bk BT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2"/>
      <name val="Lucida Sans"/>
      <family val="2"/>
    </font>
    <font>
      <b/>
      <sz val="12"/>
      <color indexed="10"/>
      <name val="Lucida Sans"/>
      <family val="2"/>
    </font>
    <font>
      <sz val="12"/>
      <name val="Lucida Sans"/>
      <family val="2"/>
    </font>
    <font>
      <b/>
      <sz val="10"/>
      <name val="Lucida Sans"/>
      <family val="2"/>
    </font>
    <font>
      <sz val="10"/>
      <name val="Lucida Sans"/>
      <family val="2"/>
    </font>
    <font>
      <sz val="16"/>
      <name val="Lucida Sans"/>
      <family val="2"/>
    </font>
    <font>
      <sz val="14"/>
      <name val="AvantGarde Bk BT"/>
      <family val="2"/>
    </font>
    <font>
      <sz val="12"/>
      <color indexed="8"/>
      <name val="Arial"/>
      <family val="2"/>
    </font>
    <font>
      <sz val="14"/>
      <name val="Lucida Sans"/>
      <family val="2"/>
    </font>
    <font>
      <b/>
      <sz val="14"/>
      <name val="Lucida Sans"/>
      <family val="2"/>
    </font>
    <font>
      <b/>
      <sz val="11"/>
      <name val="Lucida Sans"/>
      <family val="2"/>
    </font>
    <font>
      <sz val="11"/>
      <name val="Lucida Sans"/>
      <family val="2"/>
    </font>
    <font>
      <b/>
      <sz val="20"/>
      <name val="Lucida Sans"/>
      <family val="2"/>
    </font>
    <font>
      <b/>
      <sz val="10"/>
      <color indexed="10"/>
      <name val="Lucida Sans"/>
      <family val="2"/>
    </font>
    <font>
      <sz val="8"/>
      <name val="Lucida Sans"/>
      <family val="2"/>
    </font>
    <font>
      <b/>
      <sz val="18"/>
      <name val="Lucida Sans"/>
      <family val="2"/>
    </font>
    <font>
      <b/>
      <sz val="24"/>
      <name val="Arial"/>
      <family val="2"/>
    </font>
    <font>
      <sz val="24"/>
      <name val="Arial"/>
      <family val="2"/>
    </font>
    <font>
      <b/>
      <sz val="18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26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i/>
      <sz val="10"/>
      <name val="Calibri"/>
      <family val="2"/>
    </font>
    <font>
      <sz val="18"/>
      <name val="Calibri"/>
      <family val="2"/>
    </font>
    <font>
      <sz val="10"/>
      <color indexed="12"/>
      <name val="Calibri"/>
      <family val="2"/>
    </font>
    <font>
      <b/>
      <sz val="20"/>
      <color indexed="10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12"/>
      <name val="Calibri"/>
      <family val="2"/>
    </font>
    <font>
      <i/>
      <sz val="12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6"/>
      <color indexed="10"/>
      <name val="Calibri"/>
      <family val="2"/>
    </font>
    <font>
      <sz val="16"/>
      <color indexed="12"/>
      <name val="Calibri"/>
      <family val="2"/>
    </font>
    <font>
      <b/>
      <sz val="12"/>
      <color indexed="59"/>
      <name val="Calibri"/>
      <family val="2"/>
    </font>
    <font>
      <b/>
      <sz val="18"/>
      <color indexed="10"/>
      <name val="Calibri"/>
      <family val="2"/>
    </font>
    <font>
      <sz val="12"/>
      <color indexed="12"/>
      <name val="Calibri"/>
      <family val="2"/>
    </font>
    <font>
      <b/>
      <sz val="13"/>
      <color indexed="12"/>
      <name val="Calibri"/>
      <family val="2"/>
    </font>
    <font>
      <b/>
      <sz val="24"/>
      <name val="Calibri"/>
      <family val="2"/>
    </font>
    <font>
      <b/>
      <sz val="22"/>
      <name val="Calibri"/>
      <family val="2"/>
    </font>
    <font>
      <sz val="22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b/>
      <sz val="14"/>
      <color indexed="12"/>
      <name val="Calibri"/>
      <family val="2"/>
    </font>
    <font>
      <sz val="16"/>
      <color indexed="10"/>
      <name val="Calibri"/>
      <family val="2"/>
    </font>
    <font>
      <b/>
      <sz val="24"/>
      <color indexed="12"/>
      <name val="Calibri"/>
      <family val="2"/>
    </font>
    <font>
      <b/>
      <i/>
      <sz val="12"/>
      <name val="Calibri"/>
      <family val="2"/>
    </font>
    <font>
      <b/>
      <i/>
      <sz val="12"/>
      <name val="Lucida Sans"/>
      <family val="2"/>
    </font>
    <font>
      <b/>
      <sz val="12"/>
      <name val="AvantGarde Bk BT"/>
      <family val="2"/>
    </font>
    <font>
      <b/>
      <sz val="12"/>
      <color indexed="10"/>
      <name val="AvantGarde Bk BT"/>
      <family val="2"/>
    </font>
    <font>
      <sz val="12"/>
      <color indexed="10"/>
      <name val="AvantGarde Bk BT"/>
      <family val="2"/>
    </font>
    <font>
      <b/>
      <sz val="12"/>
      <color indexed="16"/>
      <name val="Calibri"/>
      <family val="2"/>
    </font>
    <font>
      <sz val="12"/>
      <color indexed="16"/>
      <name val="Calibri"/>
      <family val="2"/>
    </font>
    <font>
      <b/>
      <sz val="10"/>
      <name val="Arial"/>
      <family val="2"/>
    </font>
    <font>
      <b/>
      <sz val="26"/>
      <name val="Calibri"/>
      <family val="2"/>
    </font>
    <font>
      <sz val="12"/>
      <color indexed="63"/>
      <name val="Calibri"/>
      <family val="2"/>
    </font>
    <font>
      <b/>
      <sz val="12"/>
      <color indexed="63"/>
      <name val="Calibri"/>
      <family val="2"/>
    </font>
    <font>
      <sz val="14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gray125">
        <bgColor indexed="9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0" applyNumberFormat="0" applyBorder="0" applyAlignment="0" applyProtection="0"/>
    <xf numFmtId="0" fontId="54" fillId="27" borderId="1" applyNumberFormat="0" applyAlignment="0" applyProtection="0"/>
    <xf numFmtId="0" fontId="10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6" fillId="29" borderId="0" applyNumberFormat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30" borderId="1" applyNumberFormat="0" applyAlignment="0" applyProtection="0"/>
    <xf numFmtId="0" fontId="110" fillId="0" borderId="6" applyNumberFormat="0" applyFill="0" applyAlignment="0" applyProtection="0"/>
    <xf numFmtId="0" fontId="111" fillId="31" borderId="0" applyNumberFormat="0" applyBorder="0" applyAlignment="0" applyProtection="0"/>
    <xf numFmtId="0" fontId="0" fillId="32" borderId="7" applyNumberFormat="0" applyFont="0" applyAlignment="0" applyProtection="0"/>
    <xf numFmtId="0" fontId="112" fillId="27" borderId="8" applyNumberFormat="0" applyAlignment="0" applyProtection="0"/>
    <xf numFmtId="9" fontId="0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</cellStyleXfs>
  <cellXfs count="761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34" borderId="0" xfId="0" applyFont="1" applyFill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33" borderId="0" xfId="0" applyFont="1" applyFill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22" fillId="0" borderId="0" xfId="0" applyFont="1" applyAlignment="1">
      <alignment/>
    </xf>
    <xf numFmtId="0" fontId="10" fillId="0" borderId="0" xfId="0" applyFont="1" applyBorder="1" applyAlignment="1">
      <alignment horizontal="left" vertical="center" wrapText="1"/>
    </xf>
    <xf numFmtId="0" fontId="23" fillId="0" borderId="0" xfId="0" applyFont="1" applyAlignment="1">
      <alignment/>
    </xf>
    <xf numFmtId="0" fontId="17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0" fontId="31" fillId="0" borderId="0" xfId="0" applyFont="1" applyAlignment="1">
      <alignment/>
    </xf>
    <xf numFmtId="0" fontId="31" fillId="33" borderId="0" xfId="0" applyFont="1" applyFill="1" applyAlignment="1">
      <alignment/>
    </xf>
    <xf numFmtId="42" fontId="21" fillId="33" borderId="0" xfId="0" applyNumberFormat="1" applyFont="1" applyFill="1" applyBorder="1" applyAlignment="1" applyProtection="1">
      <alignment/>
      <protection locked="0"/>
    </xf>
    <xf numFmtId="0" fontId="32" fillId="33" borderId="0" xfId="0" applyFont="1" applyFill="1" applyAlignment="1">
      <alignment horizontal="center"/>
    </xf>
    <xf numFmtId="0" fontId="21" fillId="33" borderId="0" xfId="0" applyFont="1" applyFill="1" applyAlignment="1">
      <alignment/>
    </xf>
    <xf numFmtId="42" fontId="18" fillId="33" borderId="0" xfId="0" applyNumberFormat="1" applyFont="1" applyFill="1" applyAlignment="1">
      <alignment horizontal="right"/>
    </xf>
    <xf numFmtId="42" fontId="30" fillId="33" borderId="0" xfId="0" applyNumberFormat="1" applyFont="1" applyFill="1" applyBorder="1" applyAlignment="1">
      <alignment/>
    </xf>
    <xf numFmtId="42" fontId="30" fillId="33" borderId="0" xfId="0" applyNumberFormat="1" applyFont="1" applyFill="1" applyAlignment="1">
      <alignment/>
    </xf>
    <xf numFmtId="42" fontId="21" fillId="33" borderId="0" xfId="0" applyNumberFormat="1" applyFont="1" applyFill="1" applyBorder="1" applyAlignment="1" applyProtection="1">
      <alignment/>
      <protection/>
    </xf>
    <xf numFmtId="42" fontId="18" fillId="33" borderId="0" xfId="0" applyNumberFormat="1" applyFont="1" applyFill="1" applyAlignment="1">
      <alignment/>
    </xf>
    <xf numFmtId="42" fontId="21" fillId="33" borderId="0" xfId="0" applyNumberFormat="1" applyFont="1" applyFill="1" applyAlignment="1">
      <alignment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5" fillId="35" borderId="0" xfId="0" applyFont="1" applyFill="1" applyAlignment="1">
      <alignment/>
    </xf>
    <xf numFmtId="0" fontId="11" fillId="35" borderId="0" xfId="0" applyFont="1" applyFill="1" applyAlignment="1">
      <alignment/>
    </xf>
    <xf numFmtId="49" fontId="20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40" fillId="0" borderId="0" xfId="0" applyFont="1" applyAlignment="1">
      <alignment/>
    </xf>
    <xf numFmtId="0" fontId="36" fillId="36" borderId="0" xfId="0" applyFont="1" applyFill="1" applyBorder="1" applyAlignment="1" applyProtection="1">
      <alignment/>
      <protection locked="0"/>
    </xf>
    <xf numFmtId="0" fontId="36" fillId="36" borderId="10" xfId="0" applyFont="1" applyFill="1" applyBorder="1" applyAlignment="1" applyProtection="1">
      <alignment/>
      <protection locked="0"/>
    </xf>
    <xf numFmtId="0" fontId="36" fillId="36" borderId="11" xfId="0" applyFont="1" applyFill="1" applyBorder="1" applyAlignment="1" applyProtection="1">
      <alignment/>
      <protection locked="0"/>
    </xf>
    <xf numFmtId="0" fontId="36" fillId="36" borderId="12" xfId="0" applyFont="1" applyFill="1" applyBorder="1" applyAlignment="1" applyProtection="1">
      <alignment/>
      <protection locked="0"/>
    </xf>
    <xf numFmtId="0" fontId="36" fillId="33" borderId="13" xfId="0" applyFont="1" applyFill="1" applyBorder="1" applyAlignment="1" applyProtection="1">
      <alignment/>
      <protection locked="0"/>
    </xf>
    <xf numFmtId="0" fontId="36" fillId="33" borderId="11" xfId="0" applyFont="1" applyFill="1" applyBorder="1" applyAlignment="1" applyProtection="1">
      <alignment/>
      <protection locked="0"/>
    </xf>
    <xf numFmtId="0" fontId="36" fillId="33" borderId="14" xfId="0" applyFont="1" applyFill="1" applyBorder="1" applyAlignment="1" applyProtection="1">
      <alignment/>
      <protection locked="0"/>
    </xf>
    <xf numFmtId="0" fontId="36" fillId="33" borderId="15" xfId="0" applyFont="1" applyFill="1" applyBorder="1" applyAlignment="1" applyProtection="1">
      <alignment/>
      <protection locked="0"/>
    </xf>
    <xf numFmtId="0" fontId="36" fillId="37" borderId="16" xfId="0" applyFont="1" applyFill="1" applyBorder="1" applyAlignment="1" applyProtection="1">
      <alignment horizontal="center"/>
      <protection locked="0"/>
    </xf>
    <xf numFmtId="0" fontId="36" fillId="33" borderId="0" xfId="0" applyFont="1" applyFill="1" applyAlignment="1">
      <alignment/>
    </xf>
    <xf numFmtId="0" fontId="36" fillId="33" borderId="17" xfId="0" applyFont="1" applyFill="1" applyBorder="1" applyAlignment="1" applyProtection="1">
      <alignment/>
      <protection locked="0"/>
    </xf>
    <xf numFmtId="0" fontId="36" fillId="33" borderId="18" xfId="0" applyFont="1" applyFill="1" applyBorder="1" applyAlignment="1" applyProtection="1">
      <alignment/>
      <protection locked="0"/>
    </xf>
    <xf numFmtId="0" fontId="36" fillId="33" borderId="19" xfId="0" applyFont="1" applyFill="1" applyBorder="1" applyAlignment="1" applyProtection="1">
      <alignment/>
      <protection locked="0"/>
    </xf>
    <xf numFmtId="0" fontId="36" fillId="33" borderId="20" xfId="0" applyFont="1" applyFill="1" applyBorder="1" applyAlignment="1" applyProtection="1">
      <alignment/>
      <protection locked="0"/>
    </xf>
    <xf numFmtId="0" fontId="36" fillId="33" borderId="21" xfId="0" applyFont="1" applyFill="1" applyBorder="1" applyAlignment="1" applyProtection="1">
      <alignment/>
      <protection locked="0"/>
    </xf>
    <xf numFmtId="0" fontId="36" fillId="0" borderId="22" xfId="0" applyFont="1" applyBorder="1" applyAlignment="1" applyProtection="1">
      <alignment/>
      <protection locked="0"/>
    </xf>
    <xf numFmtId="0" fontId="36" fillId="33" borderId="23" xfId="0" applyFont="1" applyFill="1" applyBorder="1" applyAlignment="1" applyProtection="1">
      <alignment/>
      <protection locked="0"/>
    </xf>
    <xf numFmtId="0" fontId="36" fillId="33" borderId="0" xfId="0" applyFont="1" applyFill="1" applyBorder="1" applyAlignment="1" applyProtection="1">
      <alignment/>
      <protection locked="0"/>
    </xf>
    <xf numFmtId="0" fontId="36" fillId="33" borderId="24" xfId="0" applyFont="1" applyFill="1" applyBorder="1" applyAlignment="1" applyProtection="1">
      <alignment/>
      <protection locked="0"/>
    </xf>
    <xf numFmtId="0" fontId="47" fillId="33" borderId="25" xfId="0" applyFont="1" applyFill="1" applyBorder="1" applyAlignment="1" applyProtection="1">
      <alignment/>
      <protection locked="0"/>
    </xf>
    <xf numFmtId="0" fontId="47" fillId="33" borderId="26" xfId="0" applyFont="1" applyFill="1" applyBorder="1" applyAlignment="1" applyProtection="1">
      <alignment/>
      <protection locked="0"/>
    </xf>
    <xf numFmtId="0" fontId="36" fillId="33" borderId="26" xfId="0" applyFont="1" applyFill="1" applyBorder="1" applyAlignment="1" applyProtection="1">
      <alignment/>
      <protection locked="0"/>
    </xf>
    <xf numFmtId="0" fontId="36" fillId="33" borderId="27" xfId="0" applyFont="1" applyFill="1" applyBorder="1" applyAlignment="1" applyProtection="1">
      <alignment/>
      <protection locked="0"/>
    </xf>
    <xf numFmtId="0" fontId="45" fillId="33" borderId="23" xfId="0" applyFont="1" applyFill="1" applyBorder="1" applyAlignment="1" applyProtection="1">
      <alignment horizontal="center"/>
      <protection locked="0"/>
    </xf>
    <xf numFmtId="0" fontId="36" fillId="33" borderId="28" xfId="0" applyFont="1" applyFill="1" applyBorder="1" applyAlignment="1" applyProtection="1">
      <alignment/>
      <protection locked="0"/>
    </xf>
    <xf numFmtId="0" fontId="47" fillId="33" borderId="29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30" xfId="0" applyFont="1" applyFill="1" applyBorder="1" applyAlignment="1" applyProtection="1">
      <alignment/>
      <protection locked="0"/>
    </xf>
    <xf numFmtId="0" fontId="36" fillId="33" borderId="10" xfId="0" applyFont="1" applyFill="1" applyBorder="1" applyAlignment="1" applyProtection="1">
      <alignment/>
      <protection locked="0"/>
    </xf>
    <xf numFmtId="0" fontId="45" fillId="33" borderId="31" xfId="0" applyFont="1" applyFill="1" applyBorder="1" applyAlignment="1" applyProtection="1">
      <alignment horizontal="center"/>
      <protection locked="0"/>
    </xf>
    <xf numFmtId="0" fontId="47" fillId="33" borderId="24" xfId="0" applyFont="1" applyFill="1" applyBorder="1" applyAlignment="1" applyProtection="1">
      <alignment/>
      <protection locked="0"/>
    </xf>
    <xf numFmtId="0" fontId="36" fillId="0" borderId="16" xfId="0" applyFont="1" applyBorder="1" applyAlignment="1" applyProtection="1">
      <alignment/>
      <protection locked="0"/>
    </xf>
    <xf numFmtId="0" fontId="47" fillId="33" borderId="16" xfId="0" applyFont="1" applyFill="1" applyBorder="1" applyAlignment="1" applyProtection="1">
      <alignment horizontal="center"/>
      <protection locked="0"/>
    </xf>
    <xf numFmtId="0" fontId="36" fillId="33" borderId="29" xfId="0" applyFont="1" applyFill="1" applyBorder="1" applyAlignment="1" applyProtection="1">
      <alignment/>
      <protection locked="0"/>
    </xf>
    <xf numFmtId="0" fontId="45" fillId="33" borderId="24" xfId="0" applyFont="1" applyFill="1" applyBorder="1" applyAlignment="1" applyProtection="1">
      <alignment horizontal="left"/>
      <protection locked="0"/>
    </xf>
    <xf numFmtId="0" fontId="36" fillId="33" borderId="26" xfId="0" applyFont="1" applyFill="1" applyBorder="1" applyAlignment="1" applyProtection="1">
      <alignment/>
      <protection locked="0"/>
    </xf>
    <xf numFmtId="0" fontId="36" fillId="33" borderId="0" xfId="0" applyFont="1" applyFill="1" applyBorder="1" applyAlignment="1" applyProtection="1">
      <alignment horizontal="right"/>
      <protection locked="0"/>
    </xf>
    <xf numFmtId="0" fontId="45" fillId="33" borderId="0" xfId="0" applyFont="1" applyFill="1" applyBorder="1" applyAlignment="1" applyProtection="1">
      <alignment horizontal="center"/>
      <protection locked="0"/>
    </xf>
    <xf numFmtId="0" fontId="36" fillId="33" borderId="32" xfId="0" applyFont="1" applyFill="1" applyBorder="1" applyAlignment="1" applyProtection="1">
      <alignment/>
      <protection locked="0"/>
    </xf>
    <xf numFmtId="0" fontId="36" fillId="33" borderId="31" xfId="0" applyFont="1" applyFill="1" applyBorder="1" applyAlignment="1" applyProtection="1">
      <alignment horizontal="right"/>
      <protection locked="0"/>
    </xf>
    <xf numFmtId="0" fontId="47" fillId="33" borderId="33" xfId="0" applyFont="1" applyFill="1" applyBorder="1" applyAlignment="1" applyProtection="1">
      <alignment/>
      <protection locked="0"/>
    </xf>
    <xf numFmtId="0" fontId="36" fillId="33" borderId="22" xfId="0" applyFont="1" applyFill="1" applyBorder="1" applyAlignment="1" applyProtection="1">
      <alignment/>
      <protection locked="0"/>
    </xf>
    <xf numFmtId="0" fontId="45" fillId="33" borderId="13" xfId="0" applyFont="1" applyFill="1" applyBorder="1" applyAlignment="1" applyProtection="1">
      <alignment horizontal="center"/>
      <protection locked="0"/>
    </xf>
    <xf numFmtId="0" fontId="36" fillId="0" borderId="28" xfId="0" applyFont="1" applyBorder="1" applyAlignment="1" applyProtection="1">
      <alignment horizontal="center"/>
      <protection locked="0"/>
    </xf>
    <xf numFmtId="0" fontId="47" fillId="33" borderId="32" xfId="0" applyFont="1" applyFill="1" applyBorder="1" applyAlignment="1" applyProtection="1">
      <alignment/>
      <protection locked="0"/>
    </xf>
    <xf numFmtId="49" fontId="36" fillId="33" borderId="27" xfId="0" applyNumberFormat="1" applyFont="1" applyFill="1" applyBorder="1" applyAlignment="1" applyProtection="1">
      <alignment/>
      <protection locked="0"/>
    </xf>
    <xf numFmtId="0" fontId="45" fillId="33" borderId="14" xfId="0" applyFont="1" applyFill="1" applyBorder="1" applyAlignment="1" applyProtection="1">
      <alignment horizontal="center"/>
      <protection locked="0"/>
    </xf>
    <xf numFmtId="0" fontId="36" fillId="33" borderId="30" xfId="0" applyFont="1" applyFill="1" applyBorder="1" applyAlignment="1" applyProtection="1">
      <alignment/>
      <protection locked="0"/>
    </xf>
    <xf numFmtId="0" fontId="36" fillId="0" borderId="28" xfId="0" applyFont="1" applyBorder="1" applyAlignment="1" applyProtection="1">
      <alignment horizontal="left"/>
      <protection locked="0"/>
    </xf>
    <xf numFmtId="14" fontId="45" fillId="33" borderId="0" xfId="0" applyNumberFormat="1" applyFont="1" applyFill="1" applyBorder="1" applyAlignment="1" applyProtection="1">
      <alignment horizontal="left"/>
      <protection locked="0"/>
    </xf>
    <xf numFmtId="0" fontId="45" fillId="33" borderId="34" xfId="0" applyFont="1" applyFill="1" applyBorder="1" applyAlignment="1" applyProtection="1">
      <alignment horizontal="center"/>
      <protection locked="0"/>
    </xf>
    <xf numFmtId="0" fontId="36" fillId="33" borderId="12" xfId="0" applyFont="1" applyFill="1" applyBorder="1" applyAlignment="1" applyProtection="1">
      <alignment/>
      <protection locked="0"/>
    </xf>
    <xf numFmtId="0" fontId="36" fillId="33" borderId="16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9" fillId="33" borderId="29" xfId="0" applyFont="1" applyFill="1" applyBorder="1" applyAlignment="1" applyProtection="1">
      <alignment/>
      <protection locked="0"/>
    </xf>
    <xf numFmtId="0" fontId="36" fillId="37" borderId="31" xfId="0" applyFont="1" applyFill="1" applyBorder="1" applyAlignment="1" applyProtection="1">
      <alignment horizontal="center"/>
      <protection locked="0"/>
    </xf>
    <xf numFmtId="0" fontId="36" fillId="33" borderId="15" xfId="0" applyFont="1" applyFill="1" applyBorder="1" applyAlignment="1" applyProtection="1">
      <alignment horizontal="right"/>
      <protection locked="0"/>
    </xf>
    <xf numFmtId="14" fontId="36" fillId="37" borderId="35" xfId="0" applyNumberFormat="1" applyFont="1" applyFill="1" applyBorder="1" applyAlignment="1" applyProtection="1">
      <alignment horizontal="center"/>
      <protection locked="0"/>
    </xf>
    <xf numFmtId="0" fontId="36" fillId="33" borderId="36" xfId="0" applyFont="1" applyFill="1" applyBorder="1" applyAlignment="1" applyProtection="1">
      <alignment/>
      <protection locked="0"/>
    </xf>
    <xf numFmtId="0" fontId="35" fillId="0" borderId="0" xfId="0" applyFont="1" applyAlignment="1" applyProtection="1">
      <alignment horizontal="centerContinuous"/>
      <protection/>
    </xf>
    <xf numFmtId="0" fontId="50" fillId="0" borderId="0" xfId="0" applyFont="1" applyAlignment="1" applyProtection="1">
      <alignment horizontal="centerContinuous"/>
      <protection/>
    </xf>
    <xf numFmtId="49" fontId="38" fillId="0" borderId="0" xfId="0" applyNumberFormat="1" applyFont="1" applyFill="1" applyBorder="1" applyAlignment="1" applyProtection="1">
      <alignment horizontal="right"/>
      <protection/>
    </xf>
    <xf numFmtId="14" fontId="40" fillId="0" borderId="0" xfId="0" applyNumberFormat="1" applyFont="1" applyFill="1" applyBorder="1" applyAlignment="1" applyProtection="1">
      <alignment horizontal="center"/>
      <protection/>
    </xf>
    <xf numFmtId="14" fontId="40" fillId="0" borderId="0" xfId="42" applyNumberFormat="1" applyFont="1" applyFill="1" applyBorder="1" applyAlignment="1" applyProtection="1">
      <alignment horizontal="center"/>
      <protection/>
    </xf>
    <xf numFmtId="0" fontId="40" fillId="0" borderId="0" xfId="42" applyNumberFormat="1" applyFont="1" applyFill="1" applyBorder="1" applyAlignment="1" applyProtection="1">
      <alignment horizontal="center"/>
      <protection/>
    </xf>
    <xf numFmtId="0" fontId="37" fillId="0" borderId="0" xfId="0" applyFont="1" applyBorder="1" applyAlignment="1" applyProtection="1">
      <alignment/>
      <protection/>
    </xf>
    <xf numFmtId="0" fontId="38" fillId="38" borderId="37" xfId="0" applyFont="1" applyFill="1" applyBorder="1" applyAlignment="1" applyProtection="1">
      <alignment horizontal="centerContinuous"/>
      <protection/>
    </xf>
    <xf numFmtId="0" fontId="38" fillId="38" borderId="38" xfId="0" applyFont="1" applyFill="1" applyBorder="1" applyAlignment="1" applyProtection="1">
      <alignment horizontal="centerContinuous"/>
      <protection/>
    </xf>
    <xf numFmtId="0" fontId="37" fillId="38" borderId="38" xfId="0" applyFont="1" applyFill="1" applyBorder="1" applyAlignment="1" applyProtection="1">
      <alignment horizontal="centerContinuous"/>
      <protection/>
    </xf>
    <xf numFmtId="0" fontId="37" fillId="38" borderId="39" xfId="0" applyFont="1" applyFill="1" applyBorder="1" applyAlignment="1" applyProtection="1">
      <alignment horizontal="centerContinuous"/>
      <protection/>
    </xf>
    <xf numFmtId="0" fontId="47" fillId="0" borderId="40" xfId="0" applyFont="1" applyBorder="1" applyAlignment="1" applyProtection="1">
      <alignment horizontal="center"/>
      <protection/>
    </xf>
    <xf numFmtId="0" fontId="47" fillId="0" borderId="40" xfId="0" applyFont="1" applyFill="1" applyBorder="1" applyAlignment="1" applyProtection="1">
      <alignment horizontal="center"/>
      <protection/>
    </xf>
    <xf numFmtId="0" fontId="36" fillId="0" borderId="34" xfId="0" applyFont="1" applyBorder="1" applyAlignment="1" applyProtection="1">
      <alignment horizontal="center"/>
      <protection/>
    </xf>
    <xf numFmtId="0" fontId="36" fillId="0" borderId="34" xfId="0" applyFont="1" applyFill="1" applyBorder="1" applyAlignment="1" applyProtection="1">
      <alignment horizontal="center"/>
      <protection/>
    </xf>
    <xf numFmtId="0" fontId="47" fillId="33" borderId="40" xfId="0" applyFont="1" applyFill="1" applyBorder="1" applyAlignment="1" applyProtection="1">
      <alignment horizontal="centerContinuous"/>
      <protection/>
    </xf>
    <xf numFmtId="0" fontId="47" fillId="33" borderId="30" xfId="0" applyFont="1" applyFill="1" applyBorder="1" applyAlignment="1" applyProtection="1">
      <alignment horizontal="centerContinuous"/>
      <protection/>
    </xf>
    <xf numFmtId="0" fontId="47" fillId="33" borderId="32" xfId="0" applyFont="1" applyFill="1" applyBorder="1" applyAlignment="1" applyProtection="1">
      <alignment horizontal="centerContinuous"/>
      <protection/>
    </xf>
    <xf numFmtId="0" fontId="47" fillId="33" borderId="34" xfId="0" applyFont="1" applyFill="1" applyBorder="1" applyAlignment="1" applyProtection="1">
      <alignment horizontal="centerContinuous"/>
      <protection/>
    </xf>
    <xf numFmtId="0" fontId="47" fillId="0" borderId="31" xfId="0" applyFont="1" applyFill="1" applyBorder="1" applyAlignment="1" applyProtection="1">
      <alignment horizontal="left" vertical="center"/>
      <protection/>
    </xf>
    <xf numFmtId="0" fontId="47" fillId="0" borderId="31" xfId="0" applyFont="1" applyBorder="1" applyAlignment="1" applyProtection="1">
      <alignment horizontal="center" vertical="center" wrapText="1"/>
      <protection/>
    </xf>
    <xf numFmtId="0" fontId="47" fillId="0" borderId="31" xfId="0" applyFont="1" applyBorder="1" applyAlignment="1" applyProtection="1">
      <alignment horizontal="center" vertical="center"/>
      <protection/>
    </xf>
    <xf numFmtId="0" fontId="36" fillId="0" borderId="31" xfId="0" applyFont="1" applyBorder="1" applyAlignment="1" applyProtection="1">
      <alignment vertical="center"/>
      <protection/>
    </xf>
    <xf numFmtId="0" fontId="36" fillId="0" borderId="0" xfId="0" applyFont="1" applyAlignment="1" applyProtection="1">
      <alignment/>
      <protection/>
    </xf>
    <xf numFmtId="0" fontId="36" fillId="33" borderId="0" xfId="0" applyFont="1" applyFill="1" applyAlignment="1" applyProtection="1">
      <alignment/>
      <protection/>
    </xf>
    <xf numFmtId="0" fontId="38" fillId="0" borderId="31" xfId="0" applyFont="1" applyBorder="1" applyAlignment="1" applyProtection="1">
      <alignment/>
      <protection/>
    </xf>
    <xf numFmtId="42" fontId="38" fillId="33" borderId="31" xfId="42" applyNumberFormat="1" applyFont="1" applyFill="1" applyBorder="1" applyAlignment="1" applyProtection="1">
      <alignment/>
      <protection/>
    </xf>
    <xf numFmtId="0" fontId="38" fillId="33" borderId="31" xfId="0" applyFont="1" applyFill="1" applyBorder="1" applyAlignment="1" applyProtection="1">
      <alignment/>
      <protection/>
    </xf>
    <xf numFmtId="0" fontId="40" fillId="33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42" fontId="38" fillId="33" borderId="31" xfId="53" applyNumberFormat="1" applyFont="1" applyFill="1" applyBorder="1" applyAlignment="1" applyProtection="1">
      <alignment/>
      <protection/>
    </xf>
    <xf numFmtId="42" fontId="38" fillId="33" borderId="31" xfId="0" applyNumberFormat="1" applyFont="1" applyFill="1" applyBorder="1" applyAlignment="1" applyProtection="1">
      <alignment/>
      <protection/>
    </xf>
    <xf numFmtId="42" fontId="38" fillId="39" borderId="31" xfId="42" applyNumberFormat="1" applyFont="1" applyFill="1" applyBorder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33" borderId="0" xfId="0" applyFont="1" applyFill="1" applyAlignment="1" applyProtection="1">
      <alignment/>
      <protection/>
    </xf>
    <xf numFmtId="0" fontId="38" fillId="0" borderId="31" xfId="0" applyFont="1" applyBorder="1" applyAlignment="1" applyProtection="1" quotePrefix="1">
      <alignment horizontal="left"/>
      <protection/>
    </xf>
    <xf numFmtId="0" fontId="37" fillId="39" borderId="31" xfId="0" applyFont="1" applyFill="1" applyBorder="1" applyAlignment="1" applyProtection="1">
      <alignment/>
      <protection/>
    </xf>
    <xf numFmtId="49" fontId="38" fillId="0" borderId="31" xfId="0" applyNumberFormat="1" applyFont="1" applyBorder="1" applyAlignment="1" applyProtection="1">
      <alignment horizontal="center"/>
      <protection/>
    </xf>
    <xf numFmtId="0" fontId="38" fillId="0" borderId="31" xfId="0" applyFont="1" applyBorder="1" applyAlignment="1" applyProtection="1">
      <alignment horizontal="center"/>
      <protection/>
    </xf>
    <xf numFmtId="42" fontId="38" fillId="33" borderId="31" xfId="0" applyNumberFormat="1" applyFont="1" applyFill="1" applyBorder="1" applyAlignment="1" applyProtection="1">
      <alignment horizontal="right"/>
      <protection/>
    </xf>
    <xf numFmtId="0" fontId="38" fillId="0" borderId="41" xfId="0" applyFont="1" applyBorder="1" applyAlignment="1" applyProtection="1">
      <alignment horizontal="center"/>
      <protection/>
    </xf>
    <xf numFmtId="42" fontId="38" fillId="33" borderId="41" xfId="42" applyNumberFormat="1" applyFont="1" applyFill="1" applyBorder="1" applyAlignment="1" applyProtection="1">
      <alignment horizontal="right"/>
      <protection/>
    </xf>
    <xf numFmtId="0" fontId="56" fillId="0" borderId="0" xfId="0" applyFont="1" applyAlignment="1">
      <alignment/>
    </xf>
    <xf numFmtId="0" fontId="59" fillId="0" borderId="0" xfId="0" applyFont="1" applyAlignment="1">
      <alignment horizontal="centerContinuous"/>
    </xf>
    <xf numFmtId="0" fontId="60" fillId="0" borderId="0" xfId="0" applyFont="1" applyAlignment="1">
      <alignment horizontal="centerContinuous"/>
    </xf>
    <xf numFmtId="0" fontId="61" fillId="0" borderId="0" xfId="0" applyFont="1" applyFill="1" applyBorder="1" applyAlignment="1">
      <alignment horizontal="centerContinuous"/>
    </xf>
    <xf numFmtId="0" fontId="60" fillId="0" borderId="0" xfId="0" applyFont="1" applyFill="1" applyBorder="1" applyAlignment="1">
      <alignment horizontal="centerContinuous"/>
    </xf>
    <xf numFmtId="0" fontId="62" fillId="0" borderId="0" xfId="0" applyFont="1" applyFill="1" applyBorder="1" applyAlignment="1">
      <alignment horizontal="centerContinuous"/>
    </xf>
    <xf numFmtId="0" fontId="43" fillId="33" borderId="0" xfId="0" applyFont="1" applyFill="1" applyBorder="1" applyAlignment="1">
      <alignment horizontal="centerContinuous"/>
    </xf>
    <xf numFmtId="0" fontId="38" fillId="33" borderId="0" xfId="0" applyFont="1" applyFill="1" applyBorder="1" applyAlignment="1">
      <alignment horizontal="centerContinuous"/>
    </xf>
    <xf numFmtId="0" fontId="37" fillId="33" borderId="0" xfId="0" applyFont="1" applyFill="1" applyBorder="1" applyAlignment="1">
      <alignment horizontal="centerContinuous"/>
    </xf>
    <xf numFmtId="0" fontId="41" fillId="33" borderId="0" xfId="0" applyFont="1" applyFill="1" applyBorder="1" applyAlignment="1">
      <alignment horizontal="centerContinuous"/>
    </xf>
    <xf numFmtId="0" fontId="40" fillId="33" borderId="31" xfId="0" applyFont="1" applyFill="1" applyBorder="1" applyAlignment="1" applyProtection="1">
      <alignment horizontal="center"/>
      <protection/>
    </xf>
    <xf numFmtId="0" fontId="45" fillId="0" borderId="0" xfId="0" applyFont="1" applyAlignment="1">
      <alignment/>
    </xf>
    <xf numFmtId="0" fontId="45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36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right"/>
    </xf>
    <xf numFmtId="0" fontId="46" fillId="33" borderId="0" xfId="0" applyFont="1" applyFill="1" applyBorder="1" applyAlignment="1" applyProtection="1">
      <alignment horizontal="right"/>
      <protection locked="0"/>
    </xf>
    <xf numFmtId="0" fontId="63" fillId="0" borderId="0" xfId="0" applyFont="1" applyAlignment="1">
      <alignment/>
    </xf>
    <xf numFmtId="0" fontId="39" fillId="0" borderId="0" xfId="0" applyFont="1" applyAlignment="1">
      <alignment horizontal="left"/>
    </xf>
    <xf numFmtId="0" fontId="55" fillId="0" borderId="0" xfId="0" applyFont="1" applyAlignment="1">
      <alignment horizontal="right"/>
    </xf>
    <xf numFmtId="0" fontId="57" fillId="33" borderId="0" xfId="0" applyFont="1" applyFill="1" applyAlignment="1" applyProtection="1">
      <alignment horizontal="right"/>
      <protection/>
    </xf>
    <xf numFmtId="0" fontId="38" fillId="34" borderId="42" xfId="0" applyFont="1" applyFill="1" applyBorder="1" applyAlignment="1">
      <alignment/>
    </xf>
    <xf numFmtId="0" fontId="38" fillId="34" borderId="43" xfId="0" applyFont="1" applyFill="1" applyBorder="1" applyAlignment="1">
      <alignment/>
    </xf>
    <xf numFmtId="0" fontId="37" fillId="34" borderId="43" xfId="0" applyFont="1" applyFill="1" applyBorder="1" applyAlignment="1">
      <alignment/>
    </xf>
    <xf numFmtId="0" fontId="37" fillId="34" borderId="44" xfId="0" applyFont="1" applyFill="1" applyBorder="1" applyAlignment="1">
      <alignment/>
    </xf>
    <xf numFmtId="49" fontId="38" fillId="0" borderId="29" xfId="0" applyNumberFormat="1" applyFont="1" applyBorder="1" applyAlignment="1">
      <alignment horizontal="right"/>
    </xf>
    <xf numFmtId="0" fontId="38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0" xfId="0" applyFont="1" applyBorder="1" applyAlignment="1">
      <alignment/>
    </xf>
    <xf numFmtId="49" fontId="37" fillId="0" borderId="29" xfId="0" applyNumberFormat="1" applyFont="1" applyBorder="1" applyAlignment="1">
      <alignment horizontal="right"/>
    </xf>
    <xf numFmtId="0" fontId="37" fillId="0" borderId="0" xfId="0" applyFont="1" applyBorder="1" applyAlignment="1">
      <alignment horizontal="left"/>
    </xf>
    <xf numFmtId="0" fontId="37" fillId="0" borderId="31" xfId="0" applyFont="1" applyBorder="1" applyAlignment="1" applyProtection="1">
      <alignment horizontal="center"/>
      <protection locked="0"/>
    </xf>
    <xf numFmtId="0" fontId="50" fillId="0" borderId="0" xfId="0" applyFont="1" applyAlignment="1">
      <alignment vertical="center"/>
    </xf>
    <xf numFmtId="0" fontId="38" fillId="0" borderId="0" xfId="0" applyFont="1" applyBorder="1" applyAlignment="1">
      <alignment horizontal="left"/>
    </xf>
    <xf numFmtId="0" fontId="40" fillId="40" borderId="31" xfId="0" applyFont="1" applyFill="1" applyBorder="1" applyAlignment="1" applyProtection="1">
      <alignment horizontal="center"/>
      <protection/>
    </xf>
    <xf numFmtId="0" fontId="38" fillId="33" borderId="31" xfId="0" applyFont="1" applyFill="1" applyBorder="1" applyAlignment="1" applyProtection="1">
      <alignment horizontal="center"/>
      <protection locked="0"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5" fillId="0" borderId="0" xfId="0" applyFont="1" applyBorder="1" applyAlignment="1" applyProtection="1">
      <alignment/>
      <protection locked="0"/>
    </xf>
    <xf numFmtId="0" fontId="37" fillId="0" borderId="0" xfId="0" applyFont="1" applyBorder="1" applyAlignment="1" applyProtection="1">
      <alignment/>
      <protection locked="0"/>
    </xf>
    <xf numFmtId="0" fontId="37" fillId="0" borderId="10" xfId="0" applyFont="1" applyBorder="1" applyAlignment="1" applyProtection="1">
      <alignment/>
      <protection locked="0"/>
    </xf>
    <xf numFmtId="49" fontId="54" fillId="0" borderId="45" xfId="0" applyNumberFormat="1" applyFont="1" applyBorder="1" applyAlignment="1">
      <alignment horizontal="right"/>
    </xf>
    <xf numFmtId="0" fontId="54" fillId="0" borderId="46" xfId="0" applyFont="1" applyBorder="1" applyAlignment="1">
      <alignment horizontal="left"/>
    </xf>
    <xf numFmtId="0" fontId="56" fillId="0" borderId="46" xfId="0" applyFont="1" applyBorder="1" applyAlignment="1">
      <alignment horizontal="left"/>
    </xf>
    <xf numFmtId="0" fontId="56" fillId="0" borderId="46" xfId="0" applyFont="1" applyBorder="1" applyAlignment="1">
      <alignment/>
    </xf>
    <xf numFmtId="0" fontId="54" fillId="33" borderId="46" xfId="0" applyFont="1" applyFill="1" applyBorder="1" applyAlignment="1" applyProtection="1">
      <alignment/>
      <protection locked="0"/>
    </xf>
    <xf numFmtId="0" fontId="56" fillId="0" borderId="46" xfId="0" applyFont="1" applyBorder="1" applyAlignment="1" applyProtection="1">
      <alignment/>
      <protection locked="0"/>
    </xf>
    <xf numFmtId="0" fontId="56" fillId="0" borderId="47" xfId="0" applyFont="1" applyBorder="1" applyAlignment="1" applyProtection="1">
      <alignment/>
      <protection locked="0"/>
    </xf>
    <xf numFmtId="49" fontId="38" fillId="34" borderId="42" xfId="0" applyNumberFormat="1" applyFont="1" applyFill="1" applyBorder="1" applyAlignment="1">
      <alignment/>
    </xf>
    <xf numFmtId="49" fontId="38" fillId="34" borderId="43" xfId="0" applyNumberFormat="1" applyFont="1" applyFill="1" applyBorder="1" applyAlignment="1">
      <alignment/>
    </xf>
    <xf numFmtId="0" fontId="37" fillId="34" borderId="43" xfId="0" applyFont="1" applyFill="1" applyBorder="1" applyAlignment="1" applyProtection="1">
      <alignment horizontal="center"/>
      <protection locked="0"/>
    </xf>
    <xf numFmtId="0" fontId="37" fillId="34" borderId="44" xfId="0" applyFont="1" applyFill="1" applyBorder="1" applyAlignment="1" applyProtection="1">
      <alignment horizontal="center"/>
      <protection locked="0"/>
    </xf>
    <xf numFmtId="0" fontId="38" fillId="35" borderId="16" xfId="0" applyFont="1" applyFill="1" applyBorder="1" applyAlignment="1">
      <alignment/>
    </xf>
    <xf numFmtId="0" fontId="37" fillId="35" borderId="15" xfId="0" applyFont="1" applyFill="1" applyBorder="1" applyAlignment="1">
      <alignment/>
    </xf>
    <xf numFmtId="0" fontId="37" fillId="35" borderId="16" xfId="0" applyFont="1" applyFill="1" applyBorder="1" applyAlignment="1">
      <alignment/>
    </xf>
    <xf numFmtId="0" fontId="37" fillId="35" borderId="16" xfId="0" applyFont="1" applyFill="1" applyBorder="1" applyAlignment="1" applyProtection="1">
      <alignment/>
      <protection locked="0"/>
    </xf>
    <xf numFmtId="0" fontId="37" fillId="35" borderId="21" xfId="0" applyFont="1" applyFill="1" applyBorder="1" applyAlignment="1" applyProtection="1">
      <alignment/>
      <protection locked="0"/>
    </xf>
    <xf numFmtId="49" fontId="37" fillId="0" borderId="14" xfId="0" applyNumberFormat="1" applyFont="1" applyBorder="1" applyAlignment="1">
      <alignment horizontal="right"/>
    </xf>
    <xf numFmtId="0" fontId="37" fillId="0" borderId="16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 applyProtection="1">
      <alignment horizontal="right"/>
      <protection locked="0"/>
    </xf>
    <xf numFmtId="0" fontId="37" fillId="0" borderId="16" xfId="0" applyFont="1" applyBorder="1" applyAlignment="1" applyProtection="1">
      <alignment/>
      <protection locked="0"/>
    </xf>
    <xf numFmtId="0" fontId="37" fillId="0" borderId="21" xfId="0" applyFont="1" applyBorder="1" applyAlignment="1" applyProtection="1">
      <alignment/>
      <protection locked="0"/>
    </xf>
    <xf numFmtId="49" fontId="37" fillId="0" borderId="13" xfId="0" applyNumberFormat="1" applyFont="1" applyBorder="1" applyAlignment="1">
      <alignment horizontal="right"/>
    </xf>
    <xf numFmtId="0" fontId="37" fillId="0" borderId="28" xfId="0" applyFont="1" applyBorder="1" applyAlignment="1">
      <alignment/>
    </xf>
    <xf numFmtId="0" fontId="37" fillId="0" borderId="11" xfId="0" applyFont="1" applyBorder="1" applyAlignment="1">
      <alignment/>
    </xf>
    <xf numFmtId="0" fontId="40" fillId="0" borderId="16" xfId="0" applyFont="1" applyBorder="1" applyAlignment="1" applyProtection="1">
      <alignment/>
      <protection locked="0"/>
    </xf>
    <xf numFmtId="49" fontId="38" fillId="34" borderId="14" xfId="0" applyNumberFormat="1" applyFont="1" applyFill="1" applyBorder="1" applyAlignment="1">
      <alignment horizontal="left"/>
    </xf>
    <xf numFmtId="49" fontId="38" fillId="34" borderId="15" xfId="0" applyNumberFormat="1" applyFont="1" applyFill="1" applyBorder="1" applyAlignment="1">
      <alignment horizontal="left"/>
    </xf>
    <xf numFmtId="0" fontId="37" fillId="34" borderId="15" xfId="0" applyFont="1" applyFill="1" applyBorder="1" applyAlignment="1">
      <alignment/>
    </xf>
    <xf numFmtId="0" fontId="37" fillId="34" borderId="15" xfId="0" applyFont="1" applyFill="1" applyBorder="1" applyAlignment="1" applyProtection="1">
      <alignment/>
      <protection locked="0"/>
    </xf>
    <xf numFmtId="0" fontId="37" fillId="34" borderId="21" xfId="0" applyFont="1" applyFill="1" applyBorder="1" applyAlignment="1" applyProtection="1">
      <alignment/>
      <protection locked="0"/>
    </xf>
    <xf numFmtId="0" fontId="37" fillId="0" borderId="21" xfId="0" applyFont="1" applyBorder="1" applyAlignment="1" applyProtection="1">
      <alignment horizontal="right"/>
      <protection locked="0"/>
    </xf>
    <xf numFmtId="0" fontId="37" fillId="0" borderId="24" xfId="0" applyFont="1" applyBorder="1" applyAlignment="1">
      <alignment/>
    </xf>
    <xf numFmtId="49" fontId="37" fillId="0" borderId="45" xfId="0" applyNumberFormat="1" applyFont="1" applyBorder="1" applyAlignment="1">
      <alignment horizontal="right"/>
    </xf>
    <xf numFmtId="0" fontId="37" fillId="0" borderId="48" xfId="0" applyFont="1" applyBorder="1" applyAlignment="1" applyProtection="1">
      <alignment horizontal="right"/>
      <protection locked="0"/>
    </xf>
    <xf numFmtId="0" fontId="37" fillId="0" borderId="48" xfId="0" applyFont="1" applyBorder="1" applyAlignment="1" applyProtection="1">
      <alignment/>
      <protection locked="0"/>
    </xf>
    <xf numFmtId="0" fontId="37" fillId="0" borderId="49" xfId="0" applyFont="1" applyBorder="1" applyAlignment="1" applyProtection="1">
      <alignment/>
      <protection locked="0"/>
    </xf>
    <xf numFmtId="0" fontId="37" fillId="0" borderId="0" xfId="0" applyFont="1" applyAlignment="1">
      <alignment/>
    </xf>
    <xf numFmtId="0" fontId="54" fillId="0" borderId="0" xfId="0" applyFont="1" applyAlignment="1" applyProtection="1">
      <alignment/>
      <protection/>
    </xf>
    <xf numFmtId="0" fontId="53" fillId="0" borderId="0" xfId="0" applyFont="1" applyAlignment="1" applyProtection="1">
      <alignment horizontal="centerContinuous"/>
      <protection/>
    </xf>
    <xf numFmtId="0" fontId="53" fillId="0" borderId="0" xfId="0" applyFont="1" applyAlignment="1">
      <alignment/>
    </xf>
    <xf numFmtId="0" fontId="47" fillId="0" borderId="0" xfId="0" applyFont="1" applyAlignment="1">
      <alignment vertical="center"/>
    </xf>
    <xf numFmtId="49" fontId="36" fillId="0" borderId="0" xfId="0" applyNumberFormat="1" applyFont="1" applyAlignment="1" applyProtection="1">
      <alignment horizontal="left"/>
      <protection/>
    </xf>
    <xf numFmtId="0" fontId="36" fillId="0" borderId="0" xfId="0" applyFont="1" applyAlignment="1" applyProtection="1">
      <alignment horizontal="left"/>
      <protection/>
    </xf>
    <xf numFmtId="0" fontId="45" fillId="0" borderId="11" xfId="0" applyFont="1" applyBorder="1" applyAlignment="1" applyProtection="1">
      <alignment horizontal="right" wrapText="1"/>
      <protection/>
    </xf>
    <xf numFmtId="0" fontId="76" fillId="38" borderId="0" xfId="0" applyFont="1" applyFill="1" applyAlignment="1">
      <alignment/>
    </xf>
    <xf numFmtId="49" fontId="37" fillId="0" borderId="31" xfId="0" applyNumberFormat="1" applyFont="1" applyBorder="1" applyAlignment="1" applyProtection="1">
      <alignment horizontal="left"/>
      <protection/>
    </xf>
    <xf numFmtId="49" fontId="37" fillId="0" borderId="31" xfId="0" applyNumberFormat="1" applyFont="1" applyBorder="1" applyAlignment="1" applyProtection="1">
      <alignment horizontal="left" vertical="center"/>
      <protection/>
    </xf>
    <xf numFmtId="49" fontId="37" fillId="0" borderId="30" xfId="0" applyNumberFormat="1" applyFont="1" applyBorder="1" applyAlignment="1" applyProtection="1">
      <alignment horizontal="left"/>
      <protection locked="0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49" fontId="37" fillId="0" borderId="20" xfId="0" applyNumberFormat="1" applyFont="1" applyBorder="1" applyAlignment="1" applyProtection="1">
      <alignment horizontal="left"/>
      <protection locked="0"/>
    </xf>
    <xf numFmtId="49" fontId="75" fillId="41" borderId="20" xfId="0" applyNumberFormat="1" applyFont="1" applyFill="1" applyBorder="1" applyAlignment="1" applyProtection="1">
      <alignment horizontal="left"/>
      <protection/>
    </xf>
    <xf numFmtId="49" fontId="37" fillId="0" borderId="41" xfId="0" applyNumberFormat="1" applyFont="1" applyBorder="1" applyAlignment="1" applyProtection="1">
      <alignment horizontal="left" vertical="top"/>
      <protection/>
    </xf>
    <xf numFmtId="0" fontId="37" fillId="0" borderId="40" xfId="0" applyFont="1" applyBorder="1" applyAlignment="1" applyProtection="1">
      <alignment horizontal="left" vertical="top"/>
      <protection locked="0"/>
    </xf>
    <xf numFmtId="49" fontId="37" fillId="0" borderId="41" xfId="0" applyNumberFormat="1" applyFont="1" applyBorder="1" applyAlignment="1" applyProtection="1">
      <alignment horizontal="left" vertical="center"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vertical="center"/>
      <protection/>
    </xf>
    <xf numFmtId="49" fontId="38" fillId="42" borderId="0" xfId="0" applyNumberFormat="1" applyFont="1" applyFill="1" applyAlignment="1" applyProtection="1">
      <alignment horizontal="left"/>
      <protection/>
    </xf>
    <xf numFmtId="0" fontId="37" fillId="42" borderId="0" xfId="0" applyFont="1" applyFill="1" applyAlignment="1">
      <alignment/>
    </xf>
    <xf numFmtId="0" fontId="11" fillId="42" borderId="0" xfId="0" applyFont="1" applyFill="1" applyAlignment="1">
      <alignment/>
    </xf>
    <xf numFmtId="0" fontId="77" fillId="0" borderId="0" xfId="0" applyFont="1" applyAlignment="1">
      <alignment/>
    </xf>
    <xf numFmtId="49" fontId="37" fillId="0" borderId="31" xfId="0" applyNumberFormat="1" applyFont="1" applyBorder="1" applyAlignment="1" applyProtection="1">
      <alignment horizontal="left"/>
      <protection locked="0"/>
    </xf>
    <xf numFmtId="49" fontId="38" fillId="42" borderId="31" xfId="0" applyNumberFormat="1" applyFont="1" applyFill="1" applyBorder="1" applyAlignment="1" applyProtection="1">
      <alignment horizontal="left"/>
      <protection/>
    </xf>
    <xf numFmtId="49" fontId="37" fillId="0" borderId="20" xfId="0" applyNumberFormat="1" applyFont="1" applyBorder="1" applyAlignment="1" applyProtection="1">
      <alignment horizontal="left"/>
      <protection/>
    </xf>
    <xf numFmtId="0" fontId="40" fillId="0" borderId="31" xfId="0" applyFont="1" applyBorder="1" applyAlignment="1" applyProtection="1">
      <alignment horizontal="left"/>
      <protection/>
    </xf>
    <xf numFmtId="0" fontId="78" fillId="0" borderId="0" xfId="0" applyFont="1" applyAlignment="1">
      <alignment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>
      <alignment/>
    </xf>
    <xf numFmtId="0" fontId="79" fillId="0" borderId="0" xfId="0" applyFont="1" applyAlignment="1">
      <alignment/>
    </xf>
    <xf numFmtId="0" fontId="37" fillId="0" borderId="0" xfId="0" applyFont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42" fontId="29" fillId="33" borderId="0" xfId="0" applyNumberFormat="1" applyFont="1" applyFill="1" applyAlignment="1">
      <alignment horizontal="center"/>
    </xf>
    <xf numFmtId="42" fontId="27" fillId="33" borderId="0" xfId="0" applyNumberFormat="1" applyFont="1" applyFill="1" applyAlignment="1">
      <alignment horizontal="center"/>
    </xf>
    <xf numFmtId="0" fontId="40" fillId="0" borderId="16" xfId="0" applyFont="1" applyBorder="1" applyAlignment="1" applyProtection="1">
      <alignment horizontal="center"/>
      <protection locked="0"/>
    </xf>
    <xf numFmtId="0" fontId="37" fillId="0" borderId="16" xfId="0" applyFont="1" applyBorder="1" applyAlignment="1" applyProtection="1">
      <alignment horizontal="center"/>
      <protection locked="0"/>
    </xf>
    <xf numFmtId="44" fontId="19" fillId="0" borderId="0" xfId="0" applyNumberFormat="1" applyFont="1" applyAlignment="1">
      <alignment/>
    </xf>
    <xf numFmtId="0" fontId="43" fillId="33" borderId="0" xfId="0" applyFont="1" applyFill="1" applyBorder="1" applyAlignment="1" applyProtection="1">
      <alignment horizontal="center"/>
      <protection locked="0"/>
    </xf>
    <xf numFmtId="49" fontId="37" fillId="0" borderId="30" xfId="0" applyNumberFormat="1" applyFont="1" applyBorder="1" applyAlignment="1" applyProtection="1">
      <alignment horizontal="left" vertical="center"/>
      <protection/>
    </xf>
    <xf numFmtId="49" fontId="37" fillId="0" borderId="20" xfId="0" applyNumberFormat="1" applyFont="1" applyBorder="1" applyAlignment="1" applyProtection="1">
      <alignment horizontal="left" vertical="center"/>
      <protection/>
    </xf>
    <xf numFmtId="42" fontId="37" fillId="39" borderId="31" xfId="0" applyNumberFormat="1" applyFont="1" applyFill="1" applyBorder="1" applyAlignment="1" applyProtection="1">
      <alignment/>
      <protection/>
    </xf>
    <xf numFmtId="42" fontId="37" fillId="33" borderId="31" xfId="0" applyNumberFormat="1" applyFont="1" applyFill="1" applyBorder="1" applyAlignment="1" applyProtection="1">
      <alignment/>
      <protection/>
    </xf>
    <xf numFmtId="42" fontId="37" fillId="33" borderId="31" xfId="0" applyNumberFormat="1" applyFont="1" applyFill="1" applyBorder="1" applyAlignment="1" applyProtection="1">
      <alignment/>
      <protection locked="0"/>
    </xf>
    <xf numFmtId="42" fontId="58" fillId="33" borderId="31" xfId="0" applyNumberFormat="1" applyFont="1" applyFill="1" applyBorder="1" applyAlignment="1" applyProtection="1">
      <alignment/>
      <protection locked="0"/>
    </xf>
    <xf numFmtId="42" fontId="37" fillId="43" borderId="31" xfId="0" applyNumberFormat="1" applyFont="1" applyFill="1" applyBorder="1" applyAlignment="1" applyProtection="1">
      <alignment/>
      <protection/>
    </xf>
    <xf numFmtId="10" fontId="37" fillId="33" borderId="31" xfId="0" applyNumberFormat="1" applyFont="1" applyFill="1" applyBorder="1" applyAlignment="1" applyProtection="1">
      <alignment/>
      <protection/>
    </xf>
    <xf numFmtId="167" fontId="54" fillId="33" borderId="0" xfId="0" applyNumberFormat="1" applyFont="1" applyFill="1" applyAlignment="1" applyProtection="1">
      <alignment horizontal="right"/>
      <protection/>
    </xf>
    <xf numFmtId="0" fontId="53" fillId="33" borderId="0" xfId="0" applyFont="1" applyFill="1" applyAlignment="1" applyProtection="1">
      <alignment horizontal="centerContinuous"/>
      <protection/>
    </xf>
    <xf numFmtId="167" fontId="53" fillId="33" borderId="0" xfId="0" applyNumberFormat="1" applyFont="1" applyFill="1" applyAlignment="1" applyProtection="1">
      <alignment horizontal="centerContinuous"/>
      <protection/>
    </xf>
    <xf numFmtId="42" fontId="53" fillId="33" borderId="0" xfId="0" applyNumberFormat="1" applyFont="1" applyFill="1" applyAlignment="1" applyProtection="1">
      <alignment horizontal="centerContinuous"/>
      <protection/>
    </xf>
    <xf numFmtId="0" fontId="36" fillId="33" borderId="0" xfId="0" applyFont="1" applyFill="1" applyAlignment="1" applyProtection="1">
      <alignment wrapText="1"/>
      <protection/>
    </xf>
    <xf numFmtId="167" fontId="46" fillId="33" borderId="0" xfId="0" applyNumberFormat="1" applyFont="1" applyFill="1" applyBorder="1" applyAlignment="1" applyProtection="1">
      <alignment horizontal="right"/>
      <protection/>
    </xf>
    <xf numFmtId="0" fontId="47" fillId="33" borderId="0" xfId="0" applyFont="1" applyFill="1" applyAlignment="1" applyProtection="1">
      <alignment/>
      <protection/>
    </xf>
    <xf numFmtId="42" fontId="47" fillId="33" borderId="0" xfId="0" applyNumberFormat="1" applyFont="1" applyFill="1" applyAlignment="1" applyProtection="1">
      <alignment/>
      <protection/>
    </xf>
    <xf numFmtId="0" fontId="36" fillId="33" borderId="0" xfId="0" applyFont="1" applyFill="1" applyAlignment="1" applyProtection="1">
      <alignment/>
      <protection/>
    </xf>
    <xf numFmtId="42" fontId="45" fillId="33" borderId="0" xfId="0" applyNumberFormat="1" applyFont="1" applyFill="1" applyAlignment="1" applyProtection="1">
      <alignment horizontal="right"/>
      <protection/>
    </xf>
    <xf numFmtId="37" fontId="46" fillId="33" borderId="0" xfId="0" applyNumberFormat="1" applyFont="1" applyFill="1" applyBorder="1" applyAlignment="1" applyProtection="1">
      <alignment horizontal="center"/>
      <protection/>
    </xf>
    <xf numFmtId="0" fontId="48" fillId="33" borderId="11" xfId="0" applyFont="1" applyFill="1" applyBorder="1" applyAlignment="1" applyProtection="1">
      <alignment horizontal="right" wrapText="1"/>
      <protection/>
    </xf>
    <xf numFmtId="0" fontId="36" fillId="33" borderId="11" xfId="0" applyFont="1" applyFill="1" applyBorder="1" applyAlignment="1" applyProtection="1">
      <alignment wrapText="1"/>
      <protection/>
    </xf>
    <xf numFmtId="0" fontId="36" fillId="33" borderId="11" xfId="0" applyFont="1" applyFill="1" applyBorder="1" applyAlignment="1" applyProtection="1">
      <alignment/>
      <protection/>
    </xf>
    <xf numFmtId="167" fontId="46" fillId="33" borderId="11" xfId="0" applyNumberFormat="1" applyFont="1" applyFill="1" applyBorder="1" applyAlignment="1" applyProtection="1">
      <alignment horizontal="right"/>
      <protection/>
    </xf>
    <xf numFmtId="167" fontId="47" fillId="33" borderId="31" xfId="0" applyNumberFormat="1" applyFont="1" applyFill="1" applyBorder="1" applyAlignment="1" applyProtection="1">
      <alignment horizontal="center" vertical="center" wrapText="1"/>
      <protection/>
    </xf>
    <xf numFmtId="0" fontId="47" fillId="33" borderId="31" xfId="0" applyFont="1" applyFill="1" applyBorder="1" applyAlignment="1" applyProtection="1">
      <alignment horizontal="center" vertical="center" wrapText="1"/>
      <protection/>
    </xf>
    <xf numFmtId="42" fontId="47" fillId="33" borderId="31" xfId="0" applyNumberFormat="1" applyFont="1" applyFill="1" applyBorder="1" applyAlignment="1" applyProtection="1">
      <alignment horizontal="center" vertical="center" wrapText="1"/>
      <protection/>
    </xf>
    <xf numFmtId="0" fontId="47" fillId="33" borderId="31" xfId="0" applyFont="1" applyFill="1" applyBorder="1" applyAlignment="1" applyProtection="1">
      <alignment horizontal="center" vertical="center"/>
      <protection/>
    </xf>
    <xf numFmtId="49" fontId="47" fillId="33" borderId="26" xfId="0" applyNumberFormat="1" applyFont="1" applyFill="1" applyBorder="1" applyAlignment="1" applyProtection="1">
      <alignment horizontal="center" vertical="center" wrapText="1"/>
      <protection/>
    </xf>
    <xf numFmtId="49" fontId="47" fillId="33" borderId="26" xfId="0" applyNumberFormat="1" applyFont="1" applyFill="1" applyBorder="1" applyAlignment="1" applyProtection="1">
      <alignment horizontal="center" vertical="center"/>
      <protection/>
    </xf>
    <xf numFmtId="49" fontId="47" fillId="33" borderId="22" xfId="0" applyNumberFormat="1" applyFont="1" applyFill="1" applyBorder="1" applyAlignment="1" applyProtection="1">
      <alignment horizontal="center" vertical="center" wrapText="1"/>
      <protection/>
    </xf>
    <xf numFmtId="0" fontId="56" fillId="33" borderId="1" xfId="54" applyFill="1" applyAlignment="1" applyProtection="1">
      <alignment/>
      <protection/>
    </xf>
    <xf numFmtId="42" fontId="56" fillId="33" borderId="1" xfId="54" applyNumberFormat="1" applyFill="1" applyAlignment="1" applyProtection="1">
      <alignment/>
      <protection locked="0"/>
    </xf>
    <xf numFmtId="4" fontId="56" fillId="33" borderId="1" xfId="54" applyNumberFormat="1" applyFill="1" applyAlignment="1" applyProtection="1">
      <alignment horizontal="center"/>
      <protection locked="0"/>
    </xf>
    <xf numFmtId="42" fontId="54" fillId="33" borderId="1" xfId="40" applyNumberFormat="1" applyFill="1" applyAlignment="1" applyProtection="1">
      <alignment/>
      <protection/>
    </xf>
    <xf numFmtId="10" fontId="54" fillId="33" borderId="1" xfId="40" applyNumberFormat="1" applyFill="1" applyAlignment="1" applyProtection="1">
      <alignment/>
      <protection/>
    </xf>
    <xf numFmtId="0" fontId="56" fillId="33" borderId="1" xfId="54" applyFill="1" applyAlignment="1" applyProtection="1">
      <alignment wrapText="1"/>
      <protection locked="0"/>
    </xf>
    <xf numFmtId="0" fontId="37" fillId="33" borderId="31" xfId="0" applyFont="1" applyFill="1" applyBorder="1" applyAlignment="1" applyProtection="1">
      <alignment/>
      <protection/>
    </xf>
    <xf numFmtId="4" fontId="37" fillId="33" borderId="31" xfId="0" applyNumberFormat="1" applyFont="1" applyFill="1" applyBorder="1" applyAlignment="1" applyProtection="1">
      <alignment horizontal="center"/>
      <protection locked="0"/>
    </xf>
    <xf numFmtId="0" fontId="37" fillId="33" borderId="31" xfId="0" applyFont="1" applyFill="1" applyBorder="1" applyAlignment="1" applyProtection="1">
      <alignment wrapText="1"/>
      <protection locked="0"/>
    </xf>
    <xf numFmtId="0" fontId="37" fillId="33" borderId="15" xfId="0" applyFont="1" applyFill="1" applyBorder="1" applyAlignment="1" applyProtection="1">
      <alignment/>
      <protection/>
    </xf>
    <xf numFmtId="42" fontId="37" fillId="33" borderId="15" xfId="0" applyNumberFormat="1" applyFont="1" applyFill="1" applyBorder="1" applyAlignment="1" applyProtection="1">
      <alignment/>
      <protection/>
    </xf>
    <xf numFmtId="4" fontId="37" fillId="33" borderId="15" xfId="0" applyNumberFormat="1" applyFont="1" applyFill="1" applyBorder="1" applyAlignment="1" applyProtection="1">
      <alignment horizontal="center"/>
      <protection/>
    </xf>
    <xf numFmtId="10" fontId="37" fillId="33" borderId="15" xfId="0" applyNumberFormat="1" applyFont="1" applyFill="1" applyBorder="1" applyAlignment="1" applyProtection="1">
      <alignment/>
      <protection/>
    </xf>
    <xf numFmtId="42" fontId="37" fillId="33" borderId="16" xfId="0" applyNumberFormat="1" applyFont="1" applyFill="1" applyBorder="1" applyAlignment="1" applyProtection="1">
      <alignment/>
      <protection/>
    </xf>
    <xf numFmtId="10" fontId="41" fillId="33" borderId="31" xfId="0" applyNumberFormat="1" applyFont="1" applyFill="1" applyBorder="1" applyAlignment="1" applyProtection="1">
      <alignment/>
      <protection/>
    </xf>
    <xf numFmtId="42" fontId="37" fillId="33" borderId="41" xfId="0" applyNumberFormat="1" applyFont="1" applyFill="1" applyBorder="1" applyAlignment="1" applyProtection="1">
      <alignment/>
      <protection/>
    </xf>
    <xf numFmtId="10" fontId="37" fillId="33" borderId="41" xfId="0" applyNumberFormat="1" applyFont="1" applyFill="1" applyBorder="1" applyAlignment="1" applyProtection="1">
      <alignment/>
      <protection/>
    </xf>
    <xf numFmtId="167" fontId="38" fillId="33" borderId="50" xfId="0" applyNumberFormat="1" applyFont="1" applyFill="1" applyBorder="1" applyAlignment="1" applyProtection="1">
      <alignment horizontal="right"/>
      <protection/>
    </xf>
    <xf numFmtId="4" fontId="38" fillId="33" borderId="50" xfId="0" applyNumberFormat="1" applyFont="1" applyFill="1" applyBorder="1" applyAlignment="1" applyProtection="1">
      <alignment horizontal="center"/>
      <protection/>
    </xf>
    <xf numFmtId="42" fontId="38" fillId="33" borderId="50" xfId="0" applyNumberFormat="1" applyFont="1" applyFill="1" applyBorder="1" applyAlignment="1" applyProtection="1">
      <alignment horizontal="right"/>
      <protection/>
    </xf>
    <xf numFmtId="10" fontId="40" fillId="33" borderId="50" xfId="0" applyNumberFormat="1" applyFont="1" applyFill="1" applyBorder="1" applyAlignment="1" applyProtection="1">
      <alignment/>
      <protection/>
    </xf>
    <xf numFmtId="42" fontId="38" fillId="33" borderId="51" xfId="0" applyNumberFormat="1" applyFont="1" applyFill="1" applyBorder="1" applyAlignment="1" applyProtection="1">
      <alignment horizontal="right"/>
      <protection/>
    </xf>
    <xf numFmtId="0" fontId="38" fillId="33" borderId="0" xfId="0" applyFont="1" applyFill="1" applyAlignment="1" applyProtection="1">
      <alignment/>
      <protection/>
    </xf>
    <xf numFmtId="4" fontId="37" fillId="33" borderId="0" xfId="0" applyNumberFormat="1" applyFont="1" applyFill="1" applyBorder="1" applyAlignment="1" applyProtection="1">
      <alignment horizontal="center"/>
      <protection/>
    </xf>
    <xf numFmtId="42" fontId="37" fillId="33" borderId="0" xfId="0" applyNumberFormat="1" applyFont="1" applyFill="1" applyBorder="1" applyAlignment="1" applyProtection="1">
      <alignment horizontal="right"/>
      <protection/>
    </xf>
    <xf numFmtId="10" fontId="40" fillId="33" borderId="0" xfId="0" applyNumberFormat="1" applyFont="1" applyFill="1" applyBorder="1" applyAlignment="1" applyProtection="1">
      <alignment/>
      <protection/>
    </xf>
    <xf numFmtId="0" fontId="38" fillId="33" borderId="0" xfId="0" applyFont="1" applyFill="1" applyAlignment="1" applyProtection="1">
      <alignment vertical="center"/>
      <protection/>
    </xf>
    <xf numFmtId="4" fontId="37" fillId="33" borderId="0" xfId="0" applyNumberFormat="1" applyFont="1" applyFill="1" applyBorder="1" applyAlignment="1" applyProtection="1">
      <alignment horizontal="center" vertical="center"/>
      <protection/>
    </xf>
    <xf numFmtId="42" fontId="37" fillId="33" borderId="0" xfId="0" applyNumberFormat="1" applyFont="1" applyFill="1" applyBorder="1" applyAlignment="1" applyProtection="1">
      <alignment horizontal="right" vertical="center"/>
      <protection/>
    </xf>
    <xf numFmtId="10" fontId="40" fillId="33" borderId="0" xfId="0" applyNumberFormat="1" applyFont="1" applyFill="1" applyBorder="1" applyAlignment="1" applyProtection="1">
      <alignment vertical="center"/>
      <protection/>
    </xf>
    <xf numFmtId="0" fontId="37" fillId="33" borderId="25" xfId="0" applyFont="1" applyFill="1" applyBorder="1" applyAlignment="1" applyProtection="1">
      <alignment horizontal="left" vertical="center" wrapText="1"/>
      <protection/>
    </xf>
    <xf numFmtId="0" fontId="37" fillId="33" borderId="26" xfId="0" applyFont="1" applyFill="1" applyBorder="1" applyAlignment="1" applyProtection="1">
      <alignment wrapText="1"/>
      <protection/>
    </xf>
    <xf numFmtId="0" fontId="37" fillId="33" borderId="22" xfId="0" applyFont="1" applyFill="1" applyBorder="1" applyAlignment="1" applyProtection="1">
      <alignment wrapText="1"/>
      <protection/>
    </xf>
    <xf numFmtId="167" fontId="36" fillId="33" borderId="0" xfId="0" applyNumberFormat="1" applyFont="1" applyFill="1" applyAlignment="1" applyProtection="1">
      <alignment/>
      <protection/>
    </xf>
    <xf numFmtId="0" fontId="36" fillId="33" borderId="0" xfId="0" applyFont="1" applyFill="1" applyAlignment="1" applyProtection="1">
      <alignment horizontal="center"/>
      <protection/>
    </xf>
    <xf numFmtId="42" fontId="36" fillId="33" borderId="0" xfId="0" applyNumberFormat="1" applyFont="1" applyFill="1" applyAlignment="1" applyProtection="1">
      <alignment/>
      <protection/>
    </xf>
    <xf numFmtId="37" fontId="54" fillId="33" borderId="0" xfId="0" applyNumberFormat="1" applyFont="1" applyFill="1" applyBorder="1" applyAlignment="1" applyProtection="1">
      <alignment horizontal="right"/>
      <protection/>
    </xf>
    <xf numFmtId="42" fontId="47" fillId="33" borderId="31" xfId="0" applyNumberFormat="1" applyFont="1" applyFill="1" applyBorder="1" applyAlignment="1" applyProtection="1">
      <alignment horizontal="center" vertical="center"/>
      <protection/>
    </xf>
    <xf numFmtId="42" fontId="36" fillId="33" borderId="0" xfId="0" applyNumberFormat="1" applyFont="1" applyFill="1" applyAlignment="1" applyProtection="1">
      <alignment wrapText="1"/>
      <protection/>
    </xf>
    <xf numFmtId="42" fontId="36" fillId="33" borderId="0" xfId="0" applyNumberFormat="1" applyFont="1" applyFill="1" applyAlignment="1" applyProtection="1">
      <alignment horizontal="center" wrapText="1"/>
      <protection/>
    </xf>
    <xf numFmtId="42" fontId="37" fillId="33" borderId="0" xfId="0" applyNumberFormat="1" applyFont="1" applyFill="1" applyAlignment="1" applyProtection="1">
      <alignment/>
      <protection/>
    </xf>
    <xf numFmtId="42" fontId="37" fillId="33" borderId="30" xfId="0" applyNumberFormat="1" applyFont="1" applyFill="1" applyBorder="1" applyAlignment="1" applyProtection="1">
      <alignment wrapText="1"/>
      <protection/>
    </xf>
    <xf numFmtId="0" fontId="37" fillId="33" borderId="0" xfId="0" applyFont="1" applyFill="1" applyAlignment="1" applyProtection="1">
      <alignment wrapText="1"/>
      <protection/>
    </xf>
    <xf numFmtId="42" fontId="37" fillId="33" borderId="24" xfId="0" applyNumberFormat="1" applyFont="1" applyFill="1" applyBorder="1" applyAlignment="1" applyProtection="1">
      <alignment wrapText="1"/>
      <protection/>
    </xf>
    <xf numFmtId="42" fontId="37" fillId="33" borderId="32" xfId="0" applyNumberFormat="1" applyFont="1" applyFill="1" applyBorder="1" applyAlignment="1" applyProtection="1">
      <alignment wrapText="1"/>
      <protection/>
    </xf>
    <xf numFmtId="0" fontId="37" fillId="33" borderId="11" xfId="0" applyFont="1" applyFill="1" applyBorder="1" applyAlignment="1" applyProtection="1">
      <alignment wrapText="1"/>
      <protection/>
    </xf>
    <xf numFmtId="42" fontId="37" fillId="33" borderId="28" xfId="0" applyNumberFormat="1" applyFont="1" applyFill="1" applyBorder="1" applyAlignment="1" applyProtection="1">
      <alignment wrapText="1"/>
      <protection/>
    </xf>
    <xf numFmtId="42" fontId="38" fillId="33" borderId="31" xfId="0" applyNumberFormat="1" applyFont="1" applyFill="1" applyBorder="1" applyAlignment="1" applyProtection="1">
      <alignment horizontal="right" wrapText="1"/>
      <protection/>
    </xf>
    <xf numFmtId="10" fontId="38" fillId="33" borderId="31" xfId="0" applyNumberFormat="1" applyFont="1" applyFill="1" applyBorder="1" applyAlignment="1" applyProtection="1">
      <alignment/>
      <protection/>
    </xf>
    <xf numFmtId="44" fontId="38" fillId="33" borderId="31" xfId="44" applyFont="1" applyFill="1" applyBorder="1" applyAlignment="1" applyProtection="1">
      <alignment/>
      <protection/>
    </xf>
    <xf numFmtId="0" fontId="37" fillId="33" borderId="31" xfId="0" applyFont="1" applyFill="1" applyBorder="1" applyAlignment="1" applyProtection="1">
      <alignment wrapText="1"/>
      <protection/>
    </xf>
    <xf numFmtId="42" fontId="38" fillId="43" borderId="31" xfId="0" applyNumberFormat="1" applyFont="1" applyFill="1" applyBorder="1" applyAlignment="1" applyProtection="1">
      <alignment/>
      <protection/>
    </xf>
    <xf numFmtId="10" fontId="38" fillId="43" borderId="31" xfId="0" applyNumberFormat="1" applyFont="1" applyFill="1" applyBorder="1" applyAlignment="1" applyProtection="1">
      <alignment/>
      <protection/>
    </xf>
    <xf numFmtId="49" fontId="37" fillId="33" borderId="31" xfId="0" applyNumberFormat="1" applyFont="1" applyFill="1" applyBorder="1" applyAlignment="1" applyProtection="1">
      <alignment horizontal="left"/>
      <protection/>
    </xf>
    <xf numFmtId="49" fontId="37" fillId="33" borderId="31" xfId="0" applyNumberFormat="1" applyFont="1" applyFill="1" applyBorder="1" applyAlignment="1" applyProtection="1">
      <alignment horizontal="left" wrapText="1"/>
      <protection/>
    </xf>
    <xf numFmtId="10" fontId="37" fillId="43" borderId="31" xfId="0" applyNumberFormat="1" applyFont="1" applyFill="1" applyBorder="1" applyAlignment="1" applyProtection="1">
      <alignment/>
      <protection/>
    </xf>
    <xf numFmtId="0" fontId="37" fillId="43" borderId="31" xfId="0" applyFont="1" applyFill="1" applyBorder="1" applyAlignment="1" applyProtection="1">
      <alignment/>
      <protection/>
    </xf>
    <xf numFmtId="10" fontId="41" fillId="43" borderId="31" xfId="0" applyNumberFormat="1" applyFont="1" applyFill="1" applyBorder="1" applyAlignment="1" applyProtection="1">
      <alignment/>
      <protection/>
    </xf>
    <xf numFmtId="10" fontId="37" fillId="39" borderId="31" xfId="0" applyNumberFormat="1" applyFont="1" applyFill="1" applyBorder="1" applyAlignment="1" applyProtection="1">
      <alignment/>
      <protection/>
    </xf>
    <xf numFmtId="0" fontId="58" fillId="33" borderId="31" xfId="0" applyFont="1" applyFill="1" applyBorder="1" applyAlignment="1" applyProtection="1">
      <alignment horizontal="left"/>
      <protection locked="0"/>
    </xf>
    <xf numFmtId="0" fontId="38" fillId="43" borderId="31" xfId="0" applyFont="1" applyFill="1" applyBorder="1" applyAlignment="1" applyProtection="1">
      <alignment/>
      <protection/>
    </xf>
    <xf numFmtId="0" fontId="40" fillId="33" borderId="31" xfId="0" applyFont="1" applyFill="1" applyBorder="1" applyAlignment="1" applyProtection="1">
      <alignment/>
      <protection/>
    </xf>
    <xf numFmtId="42" fontId="40" fillId="33" borderId="31" xfId="0" applyNumberFormat="1" applyFont="1" applyFill="1" applyBorder="1" applyAlignment="1" applyProtection="1">
      <alignment/>
      <protection/>
    </xf>
    <xf numFmtId="0" fontId="40" fillId="43" borderId="31" xfId="0" applyFont="1" applyFill="1" applyBorder="1" applyAlignment="1" applyProtection="1">
      <alignment/>
      <protection/>
    </xf>
    <xf numFmtId="185" fontId="40" fillId="33" borderId="31" xfId="44" applyNumberFormat="1" applyFont="1" applyFill="1" applyBorder="1" applyAlignment="1" applyProtection="1">
      <alignment/>
      <protection/>
    </xf>
    <xf numFmtId="42" fontId="40" fillId="43" borderId="31" xfId="0" applyNumberFormat="1" applyFont="1" applyFill="1" applyBorder="1" applyAlignment="1" applyProtection="1">
      <alignment/>
      <protection/>
    </xf>
    <xf numFmtId="10" fontId="40" fillId="33" borderId="31" xfId="0" applyNumberFormat="1" applyFont="1" applyFill="1" applyBorder="1" applyAlignment="1" applyProtection="1">
      <alignment/>
      <protection/>
    </xf>
    <xf numFmtId="0" fontId="65" fillId="33" borderId="0" xfId="0" applyFont="1" applyFill="1" applyAlignment="1" applyProtection="1">
      <alignment/>
      <protection/>
    </xf>
    <xf numFmtId="42" fontId="65" fillId="33" borderId="0" xfId="0" applyNumberFormat="1" applyFont="1" applyFill="1" applyAlignment="1" applyProtection="1">
      <alignment/>
      <protection/>
    </xf>
    <xf numFmtId="42" fontId="65" fillId="33" borderId="0" xfId="0" applyNumberFormat="1" applyFont="1" applyFill="1" applyBorder="1" applyAlignment="1" applyProtection="1">
      <alignment horizontal="center" wrapText="1"/>
      <protection/>
    </xf>
    <xf numFmtId="0" fontId="40" fillId="33" borderId="52" xfId="0" applyFont="1" applyFill="1" applyBorder="1" applyAlignment="1" applyProtection="1">
      <alignment wrapText="1"/>
      <protection/>
    </xf>
    <xf numFmtId="0" fontId="37" fillId="33" borderId="0" xfId="0" applyFont="1" applyFill="1" applyAlignment="1" applyProtection="1">
      <alignment/>
      <protection/>
    </xf>
    <xf numFmtId="42" fontId="37" fillId="33" borderId="0" xfId="0" applyNumberFormat="1" applyFont="1" applyFill="1" applyAlignment="1" applyProtection="1">
      <alignment/>
      <protection/>
    </xf>
    <xf numFmtId="0" fontId="80" fillId="33" borderId="31" xfId="0" applyFont="1" applyFill="1" applyBorder="1" applyAlignment="1" applyProtection="1">
      <alignment/>
      <protection/>
    </xf>
    <xf numFmtId="42" fontId="80" fillId="33" borderId="31" xfId="0" applyNumberFormat="1" applyFont="1" applyFill="1" applyBorder="1" applyAlignment="1" applyProtection="1">
      <alignment horizontal="right"/>
      <protection/>
    </xf>
    <xf numFmtId="0" fontId="81" fillId="33" borderId="31" xfId="0" applyFont="1" applyFill="1" applyBorder="1" applyAlignment="1" applyProtection="1">
      <alignment/>
      <protection/>
    </xf>
    <xf numFmtId="42" fontId="81" fillId="33" borderId="31" xfId="0" applyNumberFormat="1" applyFont="1" applyFill="1" applyBorder="1" applyAlignment="1" applyProtection="1">
      <alignment/>
      <protection/>
    </xf>
    <xf numFmtId="0" fontId="81" fillId="33" borderId="31" xfId="0" applyFont="1" applyFill="1" applyBorder="1" applyAlignment="1" applyProtection="1">
      <alignment/>
      <protection/>
    </xf>
    <xf numFmtId="42" fontId="81" fillId="33" borderId="31" xfId="0" applyNumberFormat="1" applyFont="1" applyFill="1" applyBorder="1" applyAlignment="1" applyProtection="1">
      <alignment/>
      <protection/>
    </xf>
    <xf numFmtId="0" fontId="80" fillId="33" borderId="31" xfId="0" applyFont="1" applyFill="1" applyBorder="1" applyAlignment="1" applyProtection="1">
      <alignment/>
      <protection/>
    </xf>
    <xf numFmtId="42" fontId="80" fillId="33" borderId="31" xfId="0" applyNumberFormat="1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horizontal="left" wrapText="1"/>
      <protection locked="0"/>
    </xf>
    <xf numFmtId="0" fontId="36" fillId="33" borderId="0" xfId="0" applyFont="1" applyFill="1" applyAlignment="1" applyProtection="1">
      <alignment horizontal="left"/>
      <protection locked="0"/>
    </xf>
    <xf numFmtId="0" fontId="43" fillId="33" borderId="15" xfId="0" applyFont="1" applyFill="1" applyBorder="1" applyAlignment="1" applyProtection="1">
      <alignment horizontal="right" vertical="center"/>
      <protection locked="0"/>
    </xf>
    <xf numFmtId="0" fontId="70" fillId="33" borderId="31" xfId="0" applyFont="1" applyFill="1" applyBorder="1" applyAlignment="1" applyProtection="1">
      <alignment horizontal="center" vertical="center"/>
      <protection locked="0"/>
    </xf>
    <xf numFmtId="0" fontId="43" fillId="33" borderId="31" xfId="0" applyFont="1" applyFill="1" applyBorder="1" applyAlignment="1" applyProtection="1">
      <alignment horizontal="right" vertical="center"/>
      <protection locked="0"/>
    </xf>
    <xf numFmtId="0" fontId="40" fillId="33" borderId="0" xfId="0" applyFont="1" applyFill="1" applyBorder="1" applyAlignment="1" applyProtection="1">
      <alignment horizontal="center"/>
      <protection locked="0"/>
    </xf>
    <xf numFmtId="0" fontId="36" fillId="33" borderId="0" xfId="0" applyFont="1" applyFill="1" applyBorder="1" applyAlignment="1" applyProtection="1">
      <alignment horizontal="center"/>
      <protection locked="0"/>
    </xf>
    <xf numFmtId="0" fontId="38" fillId="33" borderId="0" xfId="0" applyFont="1" applyFill="1" applyBorder="1" applyAlignment="1" applyProtection="1">
      <alignment horizontal="right" wrapText="1"/>
      <protection locked="0"/>
    </xf>
    <xf numFmtId="0" fontId="36" fillId="33" borderId="0" xfId="0" applyFont="1" applyFill="1" applyBorder="1" applyAlignment="1" applyProtection="1">
      <alignment horizontal="right" wrapText="1"/>
      <protection locked="0"/>
    </xf>
    <xf numFmtId="0" fontId="36" fillId="33" borderId="0" xfId="0" applyFont="1" applyFill="1" applyBorder="1" applyAlignment="1" applyProtection="1">
      <alignment/>
      <protection locked="0"/>
    </xf>
    <xf numFmtId="0" fontId="40" fillId="33" borderId="0" xfId="0" applyFont="1" applyFill="1" applyBorder="1" applyAlignment="1" applyProtection="1">
      <alignment/>
      <protection locked="0"/>
    </xf>
    <xf numFmtId="0" fontId="70" fillId="33" borderId="0" xfId="0" applyFont="1" applyFill="1" applyBorder="1" applyAlignment="1" applyProtection="1">
      <alignment horizontal="left"/>
      <protection locked="0"/>
    </xf>
    <xf numFmtId="0" fontId="40" fillId="33" borderId="28" xfId="0" applyFont="1" applyFill="1" applyBorder="1" applyAlignment="1" applyProtection="1">
      <alignment horizontal="left"/>
      <protection locked="0"/>
    </xf>
    <xf numFmtId="0" fontId="70" fillId="33" borderId="16" xfId="0" applyFont="1" applyFill="1" applyBorder="1" applyAlignment="1" applyProtection="1">
      <alignment horizontal="center"/>
      <protection locked="0"/>
    </xf>
    <xf numFmtId="0" fontId="38" fillId="33" borderId="30" xfId="0" applyFont="1" applyFill="1" applyBorder="1" applyAlignment="1" applyProtection="1">
      <alignment horizontal="left"/>
      <protection locked="0"/>
    </xf>
    <xf numFmtId="0" fontId="40" fillId="33" borderId="16" xfId="0" applyFont="1" applyFill="1" applyBorder="1" applyAlignment="1" applyProtection="1">
      <alignment horizontal="left"/>
      <protection locked="0"/>
    </xf>
    <xf numFmtId="0" fontId="70" fillId="33" borderId="31" xfId="0" applyFont="1" applyFill="1" applyBorder="1" applyAlignment="1" applyProtection="1">
      <alignment horizontal="center"/>
      <protection locked="0"/>
    </xf>
    <xf numFmtId="0" fontId="43" fillId="33" borderId="0" xfId="0" applyFont="1" applyFill="1" applyBorder="1" applyAlignment="1" applyProtection="1">
      <alignment vertical="center" wrapText="1"/>
      <protection locked="0"/>
    </xf>
    <xf numFmtId="0" fontId="40" fillId="33" borderId="26" xfId="0" applyFont="1" applyFill="1" applyBorder="1" applyAlignment="1" applyProtection="1">
      <alignment horizontal="center"/>
      <protection locked="0"/>
    </xf>
    <xf numFmtId="0" fontId="38" fillId="33" borderId="0" xfId="0" applyFont="1" applyFill="1" applyBorder="1" applyAlignment="1" applyProtection="1">
      <alignment horizontal="left"/>
      <protection locked="0"/>
    </xf>
    <xf numFmtId="0" fontId="38" fillId="33" borderId="0" xfId="0" applyFont="1" applyFill="1" applyBorder="1" applyAlignment="1" applyProtection="1">
      <alignment vertical="center" wrapText="1"/>
      <protection locked="0"/>
    </xf>
    <xf numFmtId="0" fontId="37" fillId="33" borderId="0" xfId="0" applyFont="1" applyFill="1" applyAlignment="1" applyProtection="1">
      <alignment wrapText="1"/>
      <protection locked="0"/>
    </xf>
    <xf numFmtId="0" fontId="36" fillId="33" borderId="0" xfId="0" applyFont="1" applyFill="1" applyAlignment="1" applyProtection="1">
      <alignment/>
      <protection locked="0"/>
    </xf>
    <xf numFmtId="0" fontId="73" fillId="33" borderId="0" xfId="0" applyFont="1" applyFill="1" applyAlignment="1" applyProtection="1">
      <alignment/>
      <protection locked="0"/>
    </xf>
    <xf numFmtId="0" fontId="52" fillId="33" borderId="0" xfId="0" applyFont="1" applyFill="1" applyAlignment="1" applyProtection="1">
      <alignment/>
      <protection locked="0"/>
    </xf>
    <xf numFmtId="0" fontId="71" fillId="33" borderId="0" xfId="0" applyFont="1" applyFill="1" applyAlignment="1" applyProtection="1">
      <alignment/>
      <protection locked="0"/>
    </xf>
    <xf numFmtId="0" fontId="43" fillId="33" borderId="31" xfId="0" applyFont="1" applyFill="1" applyBorder="1" applyAlignment="1" applyProtection="1">
      <alignment horizontal="center"/>
      <protection locked="0"/>
    </xf>
    <xf numFmtId="0" fontId="43" fillId="33" borderId="0" xfId="0" applyFont="1" applyFill="1" applyAlignment="1" applyProtection="1">
      <alignment/>
      <protection locked="0"/>
    </xf>
    <xf numFmtId="0" fontId="71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38" fillId="33" borderId="0" xfId="0" applyFont="1" applyFill="1" applyAlignment="1" applyProtection="1">
      <alignment/>
      <protection locked="0"/>
    </xf>
    <xf numFmtId="0" fontId="36" fillId="33" borderId="0" xfId="0" applyFont="1" applyFill="1" applyAlignment="1" applyProtection="1">
      <alignment/>
      <protection locked="0"/>
    </xf>
    <xf numFmtId="0" fontId="34" fillId="33" borderId="0" xfId="0" applyFont="1" applyFill="1" applyAlignment="1">
      <alignment horizontal="left"/>
    </xf>
    <xf numFmtId="0" fontId="34" fillId="33" borderId="0" xfId="0" applyFont="1" applyFill="1" applyAlignment="1">
      <alignment/>
    </xf>
    <xf numFmtId="0" fontId="3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5" fillId="33" borderId="0" xfId="0" applyFont="1" applyFill="1" applyAlignment="1">
      <alignment/>
    </xf>
    <xf numFmtId="0" fontId="47" fillId="33" borderId="0" xfId="0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 applyProtection="1">
      <alignment vertical="center"/>
      <protection locked="0"/>
    </xf>
    <xf numFmtId="0" fontId="19" fillId="33" borderId="0" xfId="0" applyFont="1" applyFill="1" applyBorder="1" applyAlignment="1" applyProtection="1">
      <alignment vertical="center"/>
      <protection locked="0"/>
    </xf>
    <xf numFmtId="0" fontId="38" fillId="33" borderId="0" xfId="0" applyFont="1" applyFill="1" applyBorder="1" applyAlignment="1" applyProtection="1">
      <alignment/>
      <protection locked="0"/>
    </xf>
    <xf numFmtId="0" fontId="38" fillId="33" borderId="0" xfId="0" applyFont="1" applyFill="1" applyBorder="1" applyAlignment="1" applyProtection="1">
      <alignment/>
      <protection locked="0"/>
    </xf>
    <xf numFmtId="0" fontId="37" fillId="33" borderId="0" xfId="0" applyFont="1" applyFill="1" applyBorder="1" applyAlignment="1" applyProtection="1">
      <alignment/>
      <protection locked="0"/>
    </xf>
    <xf numFmtId="0" fontId="19" fillId="33" borderId="0" xfId="0" applyFont="1" applyFill="1" applyBorder="1" applyAlignment="1" applyProtection="1">
      <alignment/>
      <protection locked="0"/>
    </xf>
    <xf numFmtId="0" fontId="19" fillId="33" borderId="0" xfId="0" applyFont="1" applyFill="1" applyBorder="1" applyAlignment="1">
      <alignment/>
    </xf>
    <xf numFmtId="0" fontId="38" fillId="33" borderId="30" xfId="0" applyFont="1" applyFill="1" applyBorder="1" applyAlignment="1" applyProtection="1">
      <alignment/>
      <protection locked="0"/>
    </xf>
    <xf numFmtId="0" fontId="38" fillId="33" borderId="30" xfId="0" applyFont="1" applyFill="1" applyBorder="1" applyAlignment="1" applyProtection="1">
      <alignment/>
      <protection locked="0"/>
    </xf>
    <xf numFmtId="0" fontId="38" fillId="33" borderId="32" xfId="0" applyFont="1" applyFill="1" applyBorder="1" applyAlignment="1" applyProtection="1">
      <alignment/>
      <protection locked="0"/>
    </xf>
    <xf numFmtId="0" fontId="37" fillId="33" borderId="11" xfId="0" applyFont="1" applyFill="1" applyBorder="1" applyAlignment="1" applyProtection="1">
      <alignment/>
      <protection locked="0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>
      <alignment/>
    </xf>
    <xf numFmtId="0" fontId="19" fillId="33" borderId="0" xfId="0" applyFont="1" applyFill="1" applyBorder="1" applyAlignment="1" applyProtection="1">
      <alignment/>
      <protection/>
    </xf>
    <xf numFmtId="0" fontId="38" fillId="33" borderId="0" xfId="0" applyFont="1" applyFill="1" applyAlignment="1" applyProtection="1">
      <alignment wrapText="1"/>
      <protection locked="0"/>
    </xf>
    <xf numFmtId="0" fontId="19" fillId="33" borderId="0" xfId="0" applyFont="1" applyFill="1" applyBorder="1" applyAlignment="1" applyProtection="1">
      <alignment wrapText="1"/>
      <protection locked="0"/>
    </xf>
    <xf numFmtId="0" fontId="19" fillId="33" borderId="0" xfId="0" applyFont="1" applyFill="1" applyAlignment="1" applyProtection="1">
      <alignment wrapText="1"/>
      <protection locked="0"/>
    </xf>
    <xf numFmtId="0" fontId="19" fillId="33" borderId="0" xfId="0" applyFont="1" applyFill="1" applyAlignment="1">
      <alignment wrapText="1"/>
    </xf>
    <xf numFmtId="0" fontId="22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43" fillId="33" borderId="0" xfId="53" applyFont="1" applyFill="1" applyAlignment="1" applyProtection="1">
      <alignment/>
      <protection locked="0"/>
    </xf>
    <xf numFmtId="0" fontId="26" fillId="33" borderId="0" xfId="0" applyFont="1" applyFill="1" applyAlignment="1" applyProtection="1">
      <alignment/>
      <protection locked="0"/>
    </xf>
    <xf numFmtId="0" fontId="17" fillId="33" borderId="0" xfId="0" applyFont="1" applyFill="1" applyAlignment="1" applyProtection="1">
      <alignment/>
      <protection/>
    </xf>
    <xf numFmtId="0" fontId="4" fillId="33" borderId="0" xfId="0" applyFont="1" applyFill="1" applyAlignment="1">
      <alignment/>
    </xf>
    <xf numFmtId="0" fontId="56" fillId="33" borderId="1" xfId="54" applyFill="1" applyAlignment="1" applyProtection="1">
      <alignment/>
      <protection locked="0"/>
    </xf>
    <xf numFmtId="49" fontId="38" fillId="33" borderId="0" xfId="0" applyNumberFormat="1" applyFont="1" applyFill="1" applyAlignment="1">
      <alignment horizontal="center" wrapText="1"/>
    </xf>
    <xf numFmtId="0" fontId="37" fillId="33" borderId="0" xfId="0" applyFont="1" applyFill="1" applyAlignment="1">
      <alignment horizontal="center" wrapText="1"/>
    </xf>
    <xf numFmtId="0" fontId="38" fillId="33" borderId="0" xfId="0" applyFont="1" applyFill="1" applyAlignment="1">
      <alignment horizontal="left"/>
    </xf>
    <xf numFmtId="0" fontId="38" fillId="33" borderId="0" xfId="0" applyFont="1" applyFill="1" applyAlignment="1">
      <alignment/>
    </xf>
    <xf numFmtId="0" fontId="40" fillId="33" borderId="31" xfId="0" applyFont="1" applyFill="1" applyBorder="1" applyAlignment="1">
      <alignment horizontal="center"/>
    </xf>
    <xf numFmtId="185" fontId="38" fillId="33" borderId="0" xfId="44" applyNumberFormat="1" applyFont="1" applyFill="1" applyAlignment="1">
      <alignment horizontal="center"/>
    </xf>
    <xf numFmtId="49" fontId="37" fillId="33" borderId="0" xfId="0" applyNumberFormat="1" applyFont="1" applyFill="1" applyAlignment="1">
      <alignment/>
    </xf>
    <xf numFmtId="0" fontId="37" fillId="33" borderId="0" xfId="0" applyFont="1" applyFill="1" applyAlignment="1">
      <alignment/>
    </xf>
    <xf numFmtId="185" fontId="40" fillId="33" borderId="0" xfId="44" applyNumberFormat="1" applyFont="1" applyFill="1" applyAlignment="1">
      <alignment horizontal="right"/>
    </xf>
    <xf numFmtId="49" fontId="40" fillId="33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185" fontId="40" fillId="33" borderId="0" xfId="44" applyNumberFormat="1" applyFont="1" applyFill="1" applyBorder="1" applyAlignment="1">
      <alignment/>
    </xf>
    <xf numFmtId="185" fontId="37" fillId="33" borderId="31" xfId="44" applyNumberFormat="1" applyFont="1" applyFill="1" applyBorder="1" applyAlignment="1" applyProtection="1">
      <alignment/>
      <protection locked="0"/>
    </xf>
    <xf numFmtId="0" fontId="37" fillId="33" borderId="0" xfId="0" applyFont="1" applyFill="1" applyAlignment="1">
      <alignment wrapText="1"/>
    </xf>
    <xf numFmtId="185" fontId="37" fillId="33" borderId="0" xfId="44" applyNumberFormat="1" applyFont="1" applyFill="1" applyBorder="1" applyAlignment="1" applyProtection="1">
      <alignment/>
      <protection locked="0"/>
    </xf>
    <xf numFmtId="0" fontId="40" fillId="33" borderId="0" xfId="0" applyFont="1" applyFill="1" applyAlignment="1">
      <alignment wrapText="1"/>
    </xf>
    <xf numFmtId="185" fontId="40" fillId="33" borderId="0" xfId="44" applyNumberFormat="1" applyFont="1" applyFill="1" applyAlignment="1">
      <alignment/>
    </xf>
    <xf numFmtId="49" fontId="38" fillId="33" borderId="0" xfId="0" applyNumberFormat="1" applyFont="1" applyFill="1" applyAlignment="1">
      <alignment/>
    </xf>
    <xf numFmtId="0" fontId="38" fillId="33" borderId="0" xfId="0" applyFont="1" applyFill="1" applyAlignment="1">
      <alignment wrapText="1"/>
    </xf>
    <xf numFmtId="185" fontId="40" fillId="33" borderId="31" xfId="44" applyNumberFormat="1" applyFont="1" applyFill="1" applyBorder="1" applyAlignment="1">
      <alignment/>
    </xf>
    <xf numFmtId="185" fontId="40" fillId="33" borderId="53" xfId="44" applyNumberFormat="1" applyFont="1" applyFill="1" applyBorder="1" applyAlignment="1">
      <alignment/>
    </xf>
    <xf numFmtId="185" fontId="37" fillId="33" borderId="0" xfId="44" applyNumberFormat="1" applyFont="1" applyFill="1" applyAlignment="1">
      <alignment/>
    </xf>
    <xf numFmtId="49" fontId="36" fillId="33" borderId="0" xfId="0" applyNumberFormat="1" applyFont="1" applyFill="1" applyAlignment="1">
      <alignment/>
    </xf>
    <xf numFmtId="0" fontId="36" fillId="33" borderId="0" xfId="0" applyFont="1" applyFill="1" applyAlignment="1">
      <alignment wrapText="1"/>
    </xf>
    <xf numFmtId="185" fontId="36" fillId="33" borderId="0" xfId="44" applyNumberFormat="1" applyFont="1" applyFill="1" applyAlignment="1">
      <alignment/>
    </xf>
    <xf numFmtId="0" fontId="84" fillId="33" borderId="20" xfId="0" applyFont="1" applyFill="1" applyBorder="1" applyAlignment="1" applyProtection="1">
      <alignment vertical="center" wrapText="1"/>
      <protection locked="0"/>
    </xf>
    <xf numFmtId="42" fontId="84" fillId="33" borderId="31" xfId="0" applyNumberFormat="1" applyFont="1" applyFill="1" applyBorder="1" applyAlignment="1" applyProtection="1">
      <alignment/>
      <protection locked="0"/>
    </xf>
    <xf numFmtId="49" fontId="85" fillId="0" borderId="31" xfId="0" applyNumberFormat="1" applyFont="1" applyBorder="1" applyAlignment="1" applyProtection="1">
      <alignment horizontal="left"/>
      <protection locked="0"/>
    </xf>
    <xf numFmtId="0" fontId="43" fillId="33" borderId="0" xfId="0" applyFont="1" applyFill="1" applyBorder="1" applyAlignment="1" applyProtection="1">
      <alignment wrapText="1"/>
      <protection locked="0"/>
    </xf>
    <xf numFmtId="0" fontId="38" fillId="33" borderId="0" xfId="0" applyFont="1" applyFill="1" applyBorder="1" applyAlignment="1" applyProtection="1">
      <alignment vertical="center"/>
      <protection locked="0"/>
    </xf>
    <xf numFmtId="0" fontId="36" fillId="33" borderId="31" xfId="0" applyFont="1" applyFill="1" applyBorder="1" applyAlignment="1" applyProtection="1">
      <alignment horizontal="center"/>
      <protection locked="0"/>
    </xf>
    <xf numFmtId="0" fontId="40" fillId="33" borderId="0" xfId="0" applyFont="1" applyFill="1" applyBorder="1" applyAlignment="1" applyProtection="1">
      <alignment horizontal="left"/>
      <protection locked="0"/>
    </xf>
    <xf numFmtId="44" fontId="70" fillId="33" borderId="31" xfId="44" applyFont="1" applyFill="1" applyBorder="1" applyAlignment="1" applyProtection="1">
      <alignment horizontal="left" wrapText="1"/>
      <protection/>
    </xf>
    <xf numFmtId="44" fontId="44" fillId="33" borderId="31" xfId="44" applyFont="1" applyFill="1" applyBorder="1" applyAlignment="1" applyProtection="1">
      <alignment wrapText="1"/>
      <protection/>
    </xf>
    <xf numFmtId="0" fontId="0" fillId="0" borderId="31" xfId="0" applyBorder="1" applyAlignment="1">
      <alignment/>
    </xf>
    <xf numFmtId="44" fontId="44" fillId="33" borderId="31" xfId="44" applyFont="1" applyFill="1" applyBorder="1" applyAlignment="1" applyProtection="1">
      <alignment horizontal="left" wrapText="1"/>
      <protection/>
    </xf>
    <xf numFmtId="0" fontId="49" fillId="33" borderId="42" xfId="0" applyFont="1" applyFill="1" applyBorder="1" applyAlignment="1" applyProtection="1">
      <alignment vertical="center" wrapText="1"/>
      <protection locked="0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70" fillId="33" borderId="54" xfId="0" applyFont="1" applyFill="1" applyBorder="1" applyAlignment="1" applyProtection="1">
      <alignment horizontal="center"/>
      <protection locked="0"/>
    </xf>
    <xf numFmtId="0" fontId="86" fillId="0" borderId="18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43" fillId="33" borderId="31" xfId="0" applyFont="1" applyFill="1" applyBorder="1" applyAlignment="1" applyProtection="1">
      <alignment horizontal="left" wrapText="1"/>
      <protection locked="0"/>
    </xf>
    <xf numFmtId="0" fontId="44" fillId="33" borderId="31" xfId="0" applyFont="1" applyFill="1" applyBorder="1" applyAlignment="1" applyProtection="1">
      <alignment horizontal="left" wrapText="1"/>
      <protection locked="0"/>
    </xf>
    <xf numFmtId="0" fontId="43" fillId="33" borderId="0" xfId="0" applyFont="1" applyFill="1" applyBorder="1" applyAlignment="1" applyProtection="1">
      <alignment wrapText="1"/>
      <protection locked="0"/>
    </xf>
    <xf numFmtId="0" fontId="38" fillId="33" borderId="25" xfId="0" applyFont="1" applyFill="1" applyBorder="1" applyAlignment="1" applyProtection="1">
      <alignment vertical="top"/>
      <protection locked="0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38" fillId="33" borderId="20" xfId="0" applyFont="1" applyFill="1" applyBorder="1" applyAlignment="1" applyProtection="1">
      <alignment vertical="top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38" fillId="0" borderId="20" xfId="0" applyFont="1" applyBorder="1" applyAlignment="1">
      <alignment horizontal="left" vertical="top"/>
    </xf>
    <xf numFmtId="0" fontId="38" fillId="0" borderId="15" xfId="0" applyFont="1" applyBorder="1" applyAlignment="1">
      <alignment horizontal="left" vertical="top"/>
    </xf>
    <xf numFmtId="0" fontId="38" fillId="0" borderId="21" xfId="0" applyFont="1" applyBorder="1" applyAlignment="1">
      <alignment horizontal="left" vertical="top"/>
    </xf>
    <xf numFmtId="0" fontId="38" fillId="0" borderId="56" xfId="0" applyFont="1" applyBorder="1" applyAlignment="1">
      <alignment horizontal="left" vertical="top"/>
    </xf>
    <xf numFmtId="0" fontId="38" fillId="0" borderId="57" xfId="0" applyFont="1" applyBorder="1" applyAlignment="1">
      <alignment horizontal="left" vertical="top"/>
    </xf>
    <xf numFmtId="0" fontId="38" fillId="0" borderId="58" xfId="0" applyFont="1" applyBorder="1" applyAlignment="1">
      <alignment horizontal="left" vertical="top"/>
    </xf>
    <xf numFmtId="0" fontId="38" fillId="33" borderId="24" xfId="0" applyFont="1" applyFill="1" applyBorder="1" applyAlignment="1" applyProtection="1">
      <alignment vertical="center"/>
      <protection locked="0"/>
    </xf>
    <xf numFmtId="0" fontId="47" fillId="33" borderId="24" xfId="0" applyFont="1" applyFill="1" applyBorder="1" applyAlignment="1" applyProtection="1">
      <alignment vertical="center"/>
      <protection locked="0"/>
    </xf>
    <xf numFmtId="49" fontId="70" fillId="33" borderId="31" xfId="0" applyNumberFormat="1" applyFont="1" applyFill="1" applyBorder="1" applyAlignment="1" applyProtection="1">
      <alignment horizontal="left" vertical="center" wrapText="1"/>
      <protection locked="0"/>
    </xf>
    <xf numFmtId="0" fontId="71" fillId="33" borderId="31" xfId="0" applyFont="1" applyFill="1" applyBorder="1" applyAlignment="1" applyProtection="1">
      <alignment vertical="center"/>
      <protection locked="0"/>
    </xf>
    <xf numFmtId="49" fontId="70" fillId="33" borderId="31" xfId="0" applyNumberFormat="1" applyFont="1" applyFill="1" applyBorder="1" applyAlignment="1" applyProtection="1">
      <alignment horizontal="left" vertical="center"/>
      <protection locked="0"/>
    </xf>
    <xf numFmtId="0" fontId="70" fillId="33" borderId="20" xfId="0" applyFont="1" applyFill="1" applyBorder="1" applyAlignment="1" applyProtection="1">
      <alignment horizontal="center" vertical="center"/>
      <protection locked="0"/>
    </xf>
    <xf numFmtId="0" fontId="44" fillId="33" borderId="16" xfId="0" applyFont="1" applyFill="1" applyBorder="1" applyAlignment="1" applyProtection="1">
      <alignment horizontal="center" vertical="center"/>
      <protection locked="0"/>
    </xf>
    <xf numFmtId="0" fontId="70" fillId="33" borderId="20" xfId="0" applyFont="1" applyFill="1" applyBorder="1" applyAlignment="1" applyProtection="1">
      <alignment horizontal="left" vertical="center" wrapText="1"/>
      <protection locked="0"/>
    </xf>
    <xf numFmtId="0" fontId="48" fillId="33" borderId="15" xfId="0" applyFont="1" applyFill="1" applyBorder="1" applyAlignment="1" applyProtection="1">
      <alignment horizontal="left" vertical="center" wrapText="1"/>
      <protection locked="0"/>
    </xf>
    <xf numFmtId="0" fontId="48" fillId="33" borderId="16" xfId="0" applyFont="1" applyFill="1" applyBorder="1" applyAlignment="1" applyProtection="1">
      <alignment horizontal="left" vertical="center" wrapText="1"/>
      <protection locked="0"/>
    </xf>
    <xf numFmtId="0" fontId="43" fillId="33" borderId="20" xfId="0" applyFont="1" applyFill="1" applyBorder="1" applyAlignment="1" applyProtection="1">
      <alignment vertical="center"/>
      <protection locked="0"/>
    </xf>
    <xf numFmtId="0" fontId="43" fillId="33" borderId="16" xfId="0" applyFont="1" applyFill="1" applyBorder="1" applyAlignment="1" applyProtection="1">
      <alignment vertical="center"/>
      <protection locked="0"/>
    </xf>
    <xf numFmtId="0" fontId="43" fillId="33" borderId="20" xfId="0" applyFont="1" applyFill="1" applyBorder="1" applyAlignment="1" applyProtection="1">
      <alignment horizontal="left" vertical="center"/>
      <protection locked="0"/>
    </xf>
    <xf numFmtId="0" fontId="43" fillId="33" borderId="16" xfId="0" applyFont="1" applyFill="1" applyBorder="1" applyAlignment="1" applyProtection="1">
      <alignment horizontal="left" vertical="center"/>
      <protection locked="0"/>
    </xf>
    <xf numFmtId="0" fontId="70" fillId="33" borderId="59" xfId="0" applyFont="1" applyFill="1" applyBorder="1" applyAlignment="1" applyProtection="1">
      <alignment horizontal="center"/>
      <protection locked="0"/>
    </xf>
    <xf numFmtId="0" fontId="70" fillId="33" borderId="0" xfId="0" applyFont="1" applyFill="1" applyBorder="1" applyAlignment="1" applyProtection="1">
      <alignment horizontal="center"/>
      <protection locked="0"/>
    </xf>
    <xf numFmtId="0" fontId="47" fillId="33" borderId="60" xfId="0" applyFont="1" applyFill="1" applyBorder="1" applyAlignment="1" applyProtection="1">
      <alignment/>
      <protection locked="0"/>
    </xf>
    <xf numFmtId="0" fontId="70" fillId="33" borderId="61" xfId="0" applyFont="1" applyFill="1" applyBorder="1" applyAlignment="1" applyProtection="1">
      <alignment horizontal="center"/>
      <protection locked="0"/>
    </xf>
    <xf numFmtId="0" fontId="70" fillId="33" borderId="62" xfId="0" applyFont="1" applyFill="1" applyBorder="1" applyAlignment="1" applyProtection="1">
      <alignment horizontal="center"/>
      <protection locked="0"/>
    </xf>
    <xf numFmtId="0" fontId="47" fillId="33" borderId="63" xfId="0" applyFont="1" applyFill="1" applyBorder="1" applyAlignment="1" applyProtection="1">
      <alignment/>
      <protection locked="0"/>
    </xf>
    <xf numFmtId="0" fontId="74" fillId="33" borderId="64" xfId="0" applyFont="1" applyFill="1" applyBorder="1" applyAlignment="1" applyProtection="1">
      <alignment horizontal="center"/>
      <protection locked="0"/>
    </xf>
    <xf numFmtId="0" fontId="74" fillId="33" borderId="65" xfId="0" applyFont="1" applyFill="1" applyBorder="1" applyAlignment="1" applyProtection="1">
      <alignment horizontal="center"/>
      <protection locked="0"/>
    </xf>
    <xf numFmtId="0" fontId="74" fillId="33" borderId="66" xfId="0" applyFont="1" applyFill="1" applyBorder="1" applyAlignment="1" applyProtection="1">
      <alignment/>
      <protection locked="0"/>
    </xf>
    <xf numFmtId="0" fontId="72" fillId="33" borderId="59" xfId="0" applyFont="1" applyFill="1" applyBorder="1" applyAlignment="1" applyProtection="1">
      <alignment horizontal="center"/>
      <protection locked="0"/>
    </xf>
    <xf numFmtId="0" fontId="72" fillId="33" borderId="0" xfId="0" applyFont="1" applyFill="1" applyBorder="1" applyAlignment="1" applyProtection="1">
      <alignment horizontal="center"/>
      <protection locked="0"/>
    </xf>
    <xf numFmtId="0" fontId="46" fillId="33" borderId="60" xfId="0" applyFont="1" applyFill="1" applyBorder="1" applyAlignment="1" applyProtection="1">
      <alignment/>
      <protection locked="0"/>
    </xf>
    <xf numFmtId="0" fontId="67" fillId="33" borderId="0" xfId="0" applyFont="1" applyFill="1" applyAlignment="1" applyProtection="1">
      <alignment horizontal="center" wrapText="1"/>
      <protection locked="0"/>
    </xf>
    <xf numFmtId="0" fontId="36" fillId="33" borderId="0" xfId="0" applyFont="1" applyFill="1" applyAlignment="1" applyProtection="1">
      <alignment/>
      <protection locked="0"/>
    </xf>
    <xf numFmtId="49" fontId="67" fillId="33" borderId="0" xfId="0" applyNumberFormat="1" applyFont="1" applyFill="1" applyAlignment="1" applyProtection="1">
      <alignment horizontal="center" wrapText="1"/>
      <protection locked="0"/>
    </xf>
    <xf numFmtId="0" fontId="68" fillId="33" borderId="0" xfId="0" applyFont="1" applyFill="1" applyAlignment="1" applyProtection="1">
      <alignment horizontal="center" wrapText="1"/>
      <protection locked="0"/>
    </xf>
    <xf numFmtId="0" fontId="69" fillId="33" borderId="0" xfId="0" applyFont="1" applyFill="1" applyAlignment="1" applyProtection="1">
      <alignment/>
      <protection locked="0"/>
    </xf>
    <xf numFmtId="49" fontId="70" fillId="33" borderId="31" xfId="0" applyNumberFormat="1" applyFont="1" applyFill="1" applyBorder="1" applyAlignment="1" applyProtection="1">
      <alignment vertical="center"/>
      <protection locked="0"/>
    </xf>
    <xf numFmtId="0" fontId="43" fillId="33" borderId="20" xfId="0" applyFont="1" applyFill="1" applyBorder="1" applyAlignment="1" applyProtection="1">
      <alignment horizontal="right" vertical="center" wrapText="1"/>
      <protection locked="0"/>
    </xf>
    <xf numFmtId="0" fontId="44" fillId="33" borderId="15" xfId="0" applyFont="1" applyFill="1" applyBorder="1" applyAlignment="1" applyProtection="1">
      <alignment horizontal="right" vertical="center" wrapText="1"/>
      <protection locked="0"/>
    </xf>
    <xf numFmtId="0" fontId="44" fillId="33" borderId="16" xfId="0" applyFont="1" applyFill="1" applyBorder="1" applyAlignment="1" applyProtection="1">
      <alignment vertical="center"/>
      <protection locked="0"/>
    </xf>
    <xf numFmtId="0" fontId="70" fillId="33" borderId="31" xfId="0" applyFont="1" applyFill="1" applyBorder="1" applyAlignment="1" applyProtection="1">
      <alignment horizontal="left" vertical="center"/>
      <protection locked="0"/>
    </xf>
    <xf numFmtId="0" fontId="71" fillId="33" borderId="31" xfId="0" applyFont="1" applyFill="1" applyBorder="1" applyAlignment="1" applyProtection="1">
      <alignment horizontal="left" vertical="center"/>
      <protection locked="0"/>
    </xf>
    <xf numFmtId="49" fontId="3" fillId="33" borderId="31" xfId="53" applyNumberFormat="1" applyFill="1" applyBorder="1" applyAlignment="1" applyProtection="1">
      <alignment vertical="center" wrapText="1"/>
      <protection locked="0"/>
    </xf>
    <xf numFmtId="0" fontId="71" fillId="33" borderId="11" xfId="0" applyFont="1" applyFill="1" applyBorder="1" applyAlignment="1" applyProtection="1">
      <alignment/>
      <protection locked="0"/>
    </xf>
    <xf numFmtId="0" fontId="43" fillId="33" borderId="20" xfId="0" applyFont="1" applyFill="1" applyBorder="1" applyAlignment="1" applyProtection="1">
      <alignment vertical="center" wrapText="1"/>
      <protection locked="0"/>
    </xf>
    <xf numFmtId="0" fontId="0" fillId="0" borderId="16" xfId="0" applyBorder="1" applyAlignment="1">
      <alignment vertical="center" wrapText="1"/>
    </xf>
    <xf numFmtId="0" fontId="70" fillId="33" borderId="0" xfId="0" applyFont="1" applyFill="1" applyBorder="1" applyAlignment="1" applyProtection="1">
      <alignment horizontal="center" vertical="center" wrapText="1"/>
      <protection locked="0"/>
    </xf>
    <xf numFmtId="0" fontId="36" fillId="33" borderId="0" xfId="0" applyFont="1" applyFill="1" applyAlignment="1" applyProtection="1">
      <alignment wrapText="1"/>
      <protection locked="0"/>
    </xf>
    <xf numFmtId="0" fontId="43" fillId="33" borderId="25" xfId="0" applyFont="1" applyFill="1" applyBorder="1" applyAlignment="1" applyProtection="1">
      <alignment vertical="center" wrapText="1"/>
      <protection locked="0"/>
    </xf>
    <xf numFmtId="0" fontId="43" fillId="33" borderId="26" xfId="0" applyFont="1" applyFill="1" applyBorder="1" applyAlignment="1" applyProtection="1">
      <alignment vertical="center" wrapText="1"/>
      <protection locked="0"/>
    </xf>
    <xf numFmtId="0" fontId="43" fillId="33" borderId="22" xfId="0" applyFont="1" applyFill="1" applyBorder="1" applyAlignment="1" applyProtection="1">
      <alignment vertical="center" wrapText="1"/>
      <protection locked="0"/>
    </xf>
    <xf numFmtId="0" fontId="43" fillId="33" borderId="30" xfId="0" applyFont="1" applyFill="1" applyBorder="1" applyAlignment="1" applyProtection="1">
      <alignment vertical="center" wrapText="1"/>
      <protection locked="0"/>
    </xf>
    <xf numFmtId="0" fontId="43" fillId="33" borderId="0" xfId="0" applyFont="1" applyFill="1" applyAlignment="1" applyProtection="1">
      <alignment vertical="center" wrapText="1"/>
      <protection locked="0"/>
    </xf>
    <xf numFmtId="0" fontId="43" fillId="33" borderId="24" xfId="0" applyFont="1" applyFill="1" applyBorder="1" applyAlignment="1" applyProtection="1">
      <alignment vertical="center" wrapText="1"/>
      <protection locked="0"/>
    </xf>
    <xf numFmtId="0" fontId="43" fillId="33" borderId="32" xfId="0" applyFont="1" applyFill="1" applyBorder="1" applyAlignment="1" applyProtection="1">
      <alignment vertical="center" wrapText="1"/>
      <protection locked="0"/>
    </xf>
    <xf numFmtId="0" fontId="43" fillId="33" borderId="11" xfId="0" applyFont="1" applyFill="1" applyBorder="1" applyAlignment="1" applyProtection="1">
      <alignment vertical="center" wrapText="1"/>
      <protection locked="0"/>
    </xf>
    <xf numFmtId="0" fontId="43" fillId="33" borderId="28" xfId="0" applyFont="1" applyFill="1" applyBorder="1" applyAlignment="1" applyProtection="1">
      <alignment vertical="center" wrapText="1"/>
      <protection locked="0"/>
    </xf>
    <xf numFmtId="0" fontId="70" fillId="33" borderId="25" xfId="0" applyFont="1" applyFill="1" applyBorder="1" applyAlignment="1" applyProtection="1">
      <alignment horizontal="center"/>
      <protection locked="0"/>
    </xf>
    <xf numFmtId="0" fontId="36" fillId="33" borderId="26" xfId="0" applyFont="1" applyFill="1" applyBorder="1" applyAlignment="1" applyProtection="1">
      <alignment horizontal="center"/>
      <protection locked="0"/>
    </xf>
    <xf numFmtId="0" fontId="36" fillId="33" borderId="22" xfId="0" applyFont="1" applyFill="1" applyBorder="1" applyAlignment="1" applyProtection="1">
      <alignment horizontal="center"/>
      <protection locked="0"/>
    </xf>
    <xf numFmtId="0" fontId="43" fillId="33" borderId="15" xfId="0" applyFont="1" applyFill="1" applyBorder="1" applyAlignment="1" applyProtection="1">
      <alignment vertical="top" wrapText="1"/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41" fontId="70" fillId="33" borderId="31" xfId="44" applyNumberFormat="1" applyFont="1" applyFill="1" applyBorder="1" applyAlignment="1" applyProtection="1">
      <alignment horizontal="left" wrapText="1"/>
      <protection locked="0"/>
    </xf>
    <xf numFmtId="41" fontId="44" fillId="33" borderId="31" xfId="44" applyNumberFormat="1" applyFont="1" applyFill="1" applyBorder="1" applyAlignment="1" applyProtection="1">
      <alignment wrapText="1"/>
      <protection locked="0"/>
    </xf>
    <xf numFmtId="41" fontId="0" fillId="0" borderId="31" xfId="0" applyNumberFormat="1" applyBorder="1" applyAlignment="1">
      <alignment wrapText="1"/>
    </xf>
    <xf numFmtId="41" fontId="70" fillId="33" borderId="31" xfId="44" applyNumberFormat="1" applyFont="1" applyFill="1" applyBorder="1" applyAlignment="1" applyProtection="1">
      <alignment horizontal="left" wrapText="1"/>
      <protection/>
    </xf>
    <xf numFmtId="41" fontId="44" fillId="33" borderId="31" xfId="44" applyNumberFormat="1" applyFont="1" applyFill="1" applyBorder="1" applyAlignment="1" applyProtection="1">
      <alignment wrapText="1"/>
      <protection/>
    </xf>
    <xf numFmtId="41" fontId="0" fillId="0" borderId="31" xfId="0" applyNumberFormat="1" applyBorder="1" applyAlignment="1">
      <alignment/>
    </xf>
    <xf numFmtId="0" fontId="40" fillId="33" borderId="20" xfId="0" applyFont="1" applyFill="1" applyBorder="1" applyAlignment="1" applyProtection="1">
      <alignment vertical="center" wrapText="1"/>
      <protection/>
    </xf>
    <xf numFmtId="0" fontId="82" fillId="33" borderId="15" xfId="0" applyFont="1" applyFill="1" applyBorder="1" applyAlignment="1">
      <alignment vertical="center"/>
    </xf>
    <xf numFmtId="0" fontId="82" fillId="33" borderId="16" xfId="0" applyFont="1" applyFill="1" applyBorder="1" applyAlignment="1">
      <alignment vertical="center"/>
    </xf>
    <xf numFmtId="1" fontId="57" fillId="33" borderId="0" xfId="0" applyNumberFormat="1" applyFont="1" applyFill="1" applyAlignment="1" applyProtection="1">
      <alignment horizontal="center"/>
      <protection/>
    </xf>
    <xf numFmtId="0" fontId="36" fillId="33" borderId="0" xfId="0" applyFont="1" applyFill="1" applyAlignment="1" applyProtection="1">
      <alignment/>
      <protection/>
    </xf>
    <xf numFmtId="0" fontId="45" fillId="0" borderId="0" xfId="0" applyFont="1" applyFill="1" applyAlignment="1" applyProtection="1">
      <alignment horizontal="right" wrapText="1"/>
      <protection/>
    </xf>
    <xf numFmtId="0" fontId="36" fillId="0" borderId="0" xfId="0" applyFont="1" applyFill="1" applyAlignment="1" applyProtection="1">
      <alignment/>
      <protection/>
    </xf>
    <xf numFmtId="0" fontId="48" fillId="0" borderId="0" xfId="0" applyFont="1" applyFill="1" applyAlignment="1" applyProtection="1">
      <alignment wrapText="1"/>
      <protection/>
    </xf>
    <xf numFmtId="0" fontId="36" fillId="0" borderId="0" xfId="0" applyFont="1" applyFill="1" applyAlignment="1" applyProtection="1">
      <alignment wrapText="1"/>
      <protection/>
    </xf>
    <xf numFmtId="0" fontId="70" fillId="0" borderId="0" xfId="0" applyFont="1" applyFill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/>
      <protection/>
    </xf>
    <xf numFmtId="0" fontId="37" fillId="33" borderId="31" xfId="0" applyFont="1" applyFill="1" applyBorder="1" applyAlignment="1" applyProtection="1">
      <alignment vertical="center" wrapText="1"/>
      <protection/>
    </xf>
    <xf numFmtId="0" fontId="47" fillId="0" borderId="20" xfId="0" applyFont="1" applyBorder="1" applyAlignment="1" applyProtection="1">
      <alignment horizontal="center" vertical="center"/>
      <protection/>
    </xf>
    <xf numFmtId="0" fontId="36" fillId="0" borderId="16" xfId="0" applyFont="1" applyBorder="1" applyAlignment="1" applyProtection="1">
      <alignment vertical="center"/>
      <protection/>
    </xf>
    <xf numFmtId="0" fontId="38" fillId="0" borderId="17" xfId="0" applyFont="1" applyFill="1" applyBorder="1" applyAlignment="1" applyProtection="1">
      <alignment horizontal="right"/>
      <protection/>
    </xf>
    <xf numFmtId="0" fontId="37" fillId="0" borderId="19" xfId="0" applyFont="1" applyBorder="1" applyAlignment="1" applyProtection="1">
      <alignment/>
      <protection/>
    </xf>
    <xf numFmtId="49" fontId="75" fillId="38" borderId="32" xfId="0" applyNumberFormat="1" applyFont="1" applyFill="1" applyBorder="1" applyAlignment="1" applyProtection="1">
      <alignment horizontal="left"/>
      <protection/>
    </xf>
    <xf numFmtId="0" fontId="37" fillId="0" borderId="11" xfId="0" applyFont="1" applyBorder="1" applyAlignment="1" applyProtection="1">
      <alignment/>
      <protection/>
    </xf>
    <xf numFmtId="0" fontId="37" fillId="0" borderId="28" xfId="0" applyFont="1" applyBorder="1" applyAlignment="1" applyProtection="1">
      <alignment/>
      <protection/>
    </xf>
    <xf numFmtId="49" fontId="47" fillId="0" borderId="20" xfId="0" applyNumberFormat="1" applyFont="1" applyBorder="1" applyAlignment="1" applyProtection="1">
      <alignment horizontal="center" vertical="center"/>
      <protection/>
    </xf>
    <xf numFmtId="0" fontId="36" fillId="0" borderId="15" xfId="0" applyFont="1" applyBorder="1" applyAlignment="1" applyProtection="1">
      <alignment horizontal="center" vertical="center"/>
      <protection/>
    </xf>
    <xf numFmtId="0" fontId="36" fillId="33" borderId="0" xfId="0" applyFont="1" applyFill="1" applyAlignment="1" applyProtection="1">
      <alignment wrapText="1"/>
      <protection/>
    </xf>
    <xf numFmtId="167" fontId="37" fillId="33" borderId="42" xfId="0" applyNumberFormat="1" applyFont="1" applyFill="1" applyBorder="1" applyAlignment="1" applyProtection="1">
      <alignment horizontal="center" vertical="center" wrapText="1"/>
      <protection/>
    </xf>
    <xf numFmtId="0" fontId="37" fillId="33" borderId="43" xfId="0" applyFont="1" applyFill="1" applyBorder="1" applyAlignment="1" applyProtection="1">
      <alignment horizontal="center" vertical="center" wrapText="1"/>
      <protection/>
    </xf>
    <xf numFmtId="0" fontId="37" fillId="33" borderId="44" xfId="0" applyFont="1" applyFill="1" applyBorder="1" applyAlignment="1" applyProtection="1">
      <alignment horizontal="center" vertical="center" wrapText="1"/>
      <protection/>
    </xf>
    <xf numFmtId="0" fontId="37" fillId="33" borderId="45" xfId="0" applyFont="1" applyFill="1" applyBorder="1" applyAlignment="1" applyProtection="1">
      <alignment horizontal="center" vertical="center" wrapText="1"/>
      <protection/>
    </xf>
    <xf numFmtId="0" fontId="37" fillId="33" borderId="46" xfId="0" applyFont="1" applyFill="1" applyBorder="1" applyAlignment="1" applyProtection="1">
      <alignment horizontal="center" vertical="center" wrapText="1"/>
      <protection/>
    </xf>
    <xf numFmtId="0" fontId="37" fillId="33" borderId="47" xfId="0" applyFont="1" applyFill="1" applyBorder="1" applyAlignment="1" applyProtection="1">
      <alignment horizontal="center" vertical="center" wrapText="1"/>
      <protection/>
    </xf>
    <xf numFmtId="0" fontId="37" fillId="33" borderId="25" xfId="0" applyFont="1" applyFill="1" applyBorder="1" applyAlignment="1" applyProtection="1">
      <alignment horizontal="left" vertical="center" wrapText="1"/>
      <protection/>
    </xf>
    <xf numFmtId="0" fontId="37" fillId="33" borderId="26" xfId="0" applyFont="1" applyFill="1" applyBorder="1" applyAlignment="1" applyProtection="1">
      <alignment horizontal="left" vertical="center" wrapText="1"/>
      <protection/>
    </xf>
    <xf numFmtId="0" fontId="37" fillId="33" borderId="26" xfId="0" applyFont="1" applyFill="1" applyBorder="1" applyAlignment="1" applyProtection="1">
      <alignment vertical="center" wrapText="1"/>
      <protection/>
    </xf>
    <xf numFmtId="0" fontId="37" fillId="33" borderId="22" xfId="0" applyFont="1" applyFill="1" applyBorder="1" applyAlignment="1" applyProtection="1">
      <alignment vertical="center" wrapText="1"/>
      <protection/>
    </xf>
    <xf numFmtId="0" fontId="37" fillId="33" borderId="20" xfId="0" applyFont="1" applyFill="1" applyBorder="1" applyAlignment="1" applyProtection="1">
      <alignment vertical="center" wrapText="1"/>
      <protection/>
    </xf>
    <xf numFmtId="0" fontId="37" fillId="33" borderId="15" xfId="0" applyFont="1" applyFill="1" applyBorder="1" applyAlignment="1" applyProtection="1">
      <alignment vertical="center" wrapText="1"/>
      <protection/>
    </xf>
    <xf numFmtId="0" fontId="37" fillId="33" borderId="16" xfId="0" applyFont="1" applyFill="1" applyBorder="1" applyAlignment="1" applyProtection="1">
      <alignment vertical="center" wrapText="1"/>
      <protection/>
    </xf>
    <xf numFmtId="0" fontId="37" fillId="33" borderId="26" xfId="0" applyFont="1" applyFill="1" applyBorder="1" applyAlignment="1" applyProtection="1">
      <alignment wrapText="1"/>
      <protection/>
    </xf>
    <xf numFmtId="0" fontId="37" fillId="33" borderId="22" xfId="0" applyFont="1" applyFill="1" applyBorder="1" applyAlignment="1" applyProtection="1">
      <alignment wrapText="1"/>
      <protection/>
    </xf>
    <xf numFmtId="0" fontId="70" fillId="0" borderId="0" xfId="0" applyFont="1" applyAlignment="1" applyProtection="1">
      <alignment horizontal="center"/>
      <protection/>
    </xf>
    <xf numFmtId="0" fontId="71" fillId="0" borderId="0" xfId="0" applyFont="1" applyAlignment="1" applyProtection="1">
      <alignment horizontal="center"/>
      <protection/>
    </xf>
    <xf numFmtId="42" fontId="81" fillId="33" borderId="20" xfId="0" applyNumberFormat="1" applyFont="1" applyFill="1" applyBorder="1" applyAlignment="1" applyProtection="1">
      <alignment/>
      <protection/>
    </xf>
    <xf numFmtId="0" fontId="37" fillId="33" borderId="16" xfId="0" applyFont="1" applyFill="1" applyBorder="1" applyAlignment="1" applyProtection="1">
      <alignment/>
      <protection/>
    </xf>
    <xf numFmtId="0" fontId="80" fillId="33" borderId="0" xfId="0" applyFont="1" applyFill="1" applyAlignment="1" applyProtection="1">
      <alignment horizontal="center"/>
      <protection/>
    </xf>
    <xf numFmtId="0" fontId="40" fillId="33" borderId="37" xfId="0" applyFont="1" applyFill="1" applyBorder="1" applyAlignment="1" applyProtection="1">
      <alignment horizontal="center" vertical="center" wrapText="1"/>
      <protection/>
    </xf>
    <xf numFmtId="0" fontId="40" fillId="33" borderId="38" xfId="0" applyFont="1" applyFill="1" applyBorder="1" applyAlignment="1" applyProtection="1">
      <alignment horizontal="center" vertical="center" wrapText="1"/>
      <protection/>
    </xf>
    <xf numFmtId="0" fontId="40" fillId="33" borderId="39" xfId="0" applyFont="1" applyFill="1" applyBorder="1" applyAlignment="1" applyProtection="1">
      <alignment horizontal="center" vertical="center" wrapText="1"/>
      <protection/>
    </xf>
    <xf numFmtId="42" fontId="80" fillId="33" borderId="20" xfId="0" applyNumberFormat="1" applyFont="1" applyFill="1" applyBorder="1" applyAlignment="1" applyProtection="1">
      <alignment horizontal="right"/>
      <protection/>
    </xf>
    <xf numFmtId="0" fontId="37" fillId="33" borderId="16" xfId="0" applyFont="1" applyFill="1" applyBorder="1" applyAlignment="1" applyProtection="1">
      <alignment horizontal="right"/>
      <protection/>
    </xf>
    <xf numFmtId="1" fontId="57" fillId="33" borderId="0" xfId="0" applyNumberFormat="1" applyFont="1" applyFill="1" applyBorder="1" applyAlignment="1" applyProtection="1">
      <alignment horizontal="center"/>
      <protection/>
    </xf>
    <xf numFmtId="0" fontId="38" fillId="0" borderId="20" xfId="0" applyFont="1" applyBorder="1" applyAlignment="1" applyProtection="1">
      <alignment horizontal="right"/>
      <protection/>
    </xf>
    <xf numFmtId="0" fontId="37" fillId="0" borderId="16" xfId="0" applyFont="1" applyBorder="1" applyAlignment="1" applyProtection="1">
      <alignment/>
      <protection/>
    </xf>
    <xf numFmtId="0" fontId="47" fillId="0" borderId="20" xfId="0" applyFont="1" applyBorder="1" applyAlignment="1" applyProtection="1">
      <alignment horizontal="center" vertical="center" wrapText="1"/>
      <protection/>
    </xf>
    <xf numFmtId="0" fontId="36" fillId="0" borderId="16" xfId="0" applyFont="1" applyBorder="1" applyAlignment="1" applyProtection="1">
      <alignment horizontal="center" vertical="center" wrapText="1"/>
      <protection/>
    </xf>
    <xf numFmtId="49" fontId="38" fillId="0" borderId="20" xfId="0" applyNumberFormat="1" applyFont="1" applyBorder="1" applyAlignment="1" applyProtection="1">
      <alignment horizontal="right"/>
      <protection/>
    </xf>
    <xf numFmtId="0" fontId="38" fillId="0" borderId="16" xfId="0" applyFont="1" applyBorder="1" applyAlignment="1" applyProtection="1">
      <alignment horizontal="right"/>
      <protection/>
    </xf>
    <xf numFmtId="0" fontId="38" fillId="0" borderId="20" xfId="0" applyFont="1" applyBorder="1" applyAlignment="1" applyProtection="1">
      <alignment horizontal="right" wrapText="1"/>
      <protection/>
    </xf>
    <xf numFmtId="0" fontId="37" fillId="33" borderId="25" xfId="0" applyFont="1" applyFill="1" applyBorder="1" applyAlignment="1" applyProtection="1">
      <alignment horizontal="center" wrapText="1"/>
      <protection/>
    </xf>
    <xf numFmtId="0" fontId="37" fillId="33" borderId="26" xfId="0" applyFont="1" applyFill="1" applyBorder="1" applyAlignment="1" applyProtection="1">
      <alignment horizontal="center" wrapText="1"/>
      <protection/>
    </xf>
    <xf numFmtId="0" fontId="37" fillId="33" borderId="22" xfId="0" applyFont="1" applyFill="1" applyBorder="1" applyAlignment="1" applyProtection="1">
      <alignment horizontal="center" wrapText="1"/>
      <protection/>
    </xf>
    <xf numFmtId="0" fontId="37" fillId="33" borderId="30" xfId="0" applyFont="1" applyFill="1" applyBorder="1" applyAlignment="1" applyProtection="1">
      <alignment horizontal="center" wrapText="1"/>
      <protection/>
    </xf>
    <xf numFmtId="0" fontId="37" fillId="33" borderId="0" xfId="0" applyFont="1" applyFill="1" applyAlignment="1" applyProtection="1">
      <alignment horizontal="center" wrapText="1"/>
      <protection/>
    </xf>
    <xf numFmtId="0" fontId="37" fillId="33" borderId="24" xfId="0" applyFont="1" applyFill="1" applyBorder="1" applyAlignment="1" applyProtection="1">
      <alignment horizontal="center" wrapText="1"/>
      <protection/>
    </xf>
    <xf numFmtId="42" fontId="80" fillId="33" borderId="20" xfId="0" applyNumberFormat="1" applyFont="1" applyFill="1" applyBorder="1" applyAlignment="1" applyProtection="1">
      <alignment/>
      <protection/>
    </xf>
    <xf numFmtId="0" fontId="38" fillId="0" borderId="0" xfId="0" applyFont="1" applyAlignment="1" applyProtection="1">
      <alignment horizontal="left"/>
      <protection/>
    </xf>
    <xf numFmtId="0" fontId="47" fillId="0" borderId="67" xfId="0" applyFont="1" applyBorder="1" applyAlignment="1" applyProtection="1">
      <alignment horizontal="center" wrapText="1"/>
      <protection/>
    </xf>
    <xf numFmtId="0" fontId="36" fillId="0" borderId="68" xfId="0" applyFont="1" applyBorder="1" applyAlignment="1" applyProtection="1">
      <alignment horizontal="center" wrapText="1"/>
      <protection/>
    </xf>
    <xf numFmtId="0" fontId="36" fillId="0" borderId="30" xfId="0" applyFont="1" applyBorder="1" applyAlignment="1" applyProtection="1">
      <alignment horizontal="center" wrapText="1"/>
      <protection/>
    </xf>
    <xf numFmtId="0" fontId="36" fillId="0" borderId="24" xfId="0" applyFont="1" applyBorder="1" applyAlignment="1" applyProtection="1">
      <alignment horizontal="center" wrapText="1"/>
      <protection/>
    </xf>
    <xf numFmtId="0" fontId="47" fillId="0" borderId="46" xfId="0" applyFont="1" applyBorder="1" applyAlignment="1" applyProtection="1">
      <alignment/>
      <protection/>
    </xf>
    <xf numFmtId="0" fontId="36" fillId="0" borderId="46" xfId="0" applyFont="1" applyBorder="1" applyAlignment="1" applyProtection="1">
      <alignment/>
      <protection/>
    </xf>
    <xf numFmtId="0" fontId="47" fillId="0" borderId="17" xfId="0" applyFont="1" applyBorder="1" applyAlignment="1" applyProtection="1">
      <alignment horizontal="center"/>
      <protection/>
    </xf>
    <xf numFmtId="0" fontId="36" fillId="0" borderId="55" xfId="0" applyFont="1" applyBorder="1" applyAlignment="1" applyProtection="1">
      <alignment horizontal="center"/>
      <protection/>
    </xf>
    <xf numFmtId="0" fontId="36" fillId="0" borderId="18" xfId="0" applyFont="1" applyBorder="1" applyAlignment="1" applyProtection="1">
      <alignment horizontal="center"/>
      <protection/>
    </xf>
    <xf numFmtId="0" fontId="47" fillId="0" borderId="69" xfId="0" applyFont="1" applyBorder="1" applyAlignment="1" applyProtection="1">
      <alignment horizontal="center"/>
      <protection/>
    </xf>
    <xf numFmtId="0" fontId="36" fillId="0" borderId="40" xfId="0" applyFont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51" fillId="0" borderId="0" xfId="0" applyNumberFormat="1" applyFont="1" applyFill="1" applyBorder="1" applyAlignment="1">
      <alignment horizontal="left"/>
    </xf>
    <xf numFmtId="0" fontId="36" fillId="0" borderId="0" xfId="0" applyFont="1" applyAlignment="1">
      <alignment/>
    </xf>
    <xf numFmtId="0" fontId="38" fillId="0" borderId="56" xfId="0" applyFont="1" applyBorder="1" applyAlignment="1" applyProtection="1">
      <alignment horizontal="left"/>
      <protection/>
    </xf>
    <xf numFmtId="0" fontId="38" fillId="0" borderId="70" xfId="0" applyFont="1" applyBorder="1" applyAlignment="1" applyProtection="1">
      <alignment horizontal="left"/>
      <protection/>
    </xf>
    <xf numFmtId="0" fontId="36" fillId="0" borderId="15" xfId="0" applyFont="1" applyBorder="1" applyAlignment="1" applyProtection="1">
      <alignment/>
      <protection/>
    </xf>
    <xf numFmtId="0" fontId="36" fillId="0" borderId="32" xfId="0" applyFont="1" applyBorder="1" applyAlignment="1" applyProtection="1">
      <alignment horizontal="center"/>
      <protection/>
    </xf>
    <xf numFmtId="0" fontId="36" fillId="0" borderId="28" xfId="0" applyFont="1" applyBorder="1" applyAlignment="1" applyProtection="1">
      <alignment horizontal="center"/>
      <protection/>
    </xf>
    <xf numFmtId="0" fontId="38" fillId="0" borderId="20" xfId="0" applyFont="1" applyBorder="1" applyAlignment="1" applyProtection="1">
      <alignment horizontal="left"/>
      <protection/>
    </xf>
    <xf numFmtId="0" fontId="38" fillId="0" borderId="16" xfId="0" applyFont="1" applyBorder="1" applyAlignment="1" applyProtection="1">
      <alignment horizontal="left"/>
      <protection/>
    </xf>
    <xf numFmtId="0" fontId="47" fillId="33" borderId="42" xfId="0" applyFont="1" applyFill="1" applyBorder="1" applyAlignment="1" applyProtection="1">
      <alignment vertical="center" wrapText="1"/>
      <protection locked="0"/>
    </xf>
    <xf numFmtId="0" fontId="36" fillId="33" borderId="43" xfId="0" applyFont="1" applyFill="1" applyBorder="1" applyAlignment="1" applyProtection="1">
      <alignment vertical="center" wrapText="1"/>
      <protection locked="0"/>
    </xf>
    <xf numFmtId="0" fontId="36" fillId="0" borderId="43" xfId="0" applyFont="1" applyBorder="1" applyAlignment="1" applyProtection="1">
      <alignment vertical="center"/>
      <protection locked="0"/>
    </xf>
    <xf numFmtId="0" fontId="36" fillId="0" borderId="68" xfId="0" applyFont="1" applyBorder="1" applyAlignment="1" applyProtection="1">
      <alignment vertical="center"/>
      <protection locked="0"/>
    </xf>
    <xf numFmtId="0" fontId="36" fillId="33" borderId="13" xfId="0" applyFont="1" applyFill="1" applyBorder="1" applyAlignment="1" applyProtection="1">
      <alignment vertical="center" wrapText="1"/>
      <protection locked="0"/>
    </xf>
    <xf numFmtId="0" fontId="36" fillId="33" borderId="11" xfId="0" applyFont="1" applyFill="1" applyBorder="1" applyAlignment="1" applyProtection="1">
      <alignment vertical="center" wrapText="1"/>
      <protection locked="0"/>
    </xf>
    <xf numFmtId="0" fontId="36" fillId="0" borderId="11" xfId="0" applyFont="1" applyBorder="1" applyAlignment="1" applyProtection="1">
      <alignment vertical="center"/>
      <protection locked="0"/>
    </xf>
    <xf numFmtId="0" fontId="36" fillId="0" borderId="28" xfId="0" applyFont="1" applyBorder="1" applyAlignment="1" applyProtection="1">
      <alignment vertical="center"/>
      <protection locked="0"/>
    </xf>
    <xf numFmtId="0" fontId="47" fillId="33" borderId="14" xfId="0" applyFont="1" applyFill="1" applyBorder="1" applyAlignment="1" applyProtection="1">
      <alignment horizontal="center"/>
      <protection locked="0"/>
    </xf>
    <xf numFmtId="0" fontId="47" fillId="33" borderId="15" xfId="0" applyFont="1" applyFill="1" applyBorder="1" applyAlignment="1" applyProtection="1">
      <alignment horizontal="center"/>
      <protection locked="0"/>
    </xf>
    <xf numFmtId="0" fontId="36" fillId="33" borderId="15" xfId="0" applyFont="1" applyFill="1" applyBorder="1" applyAlignment="1" applyProtection="1">
      <alignment/>
      <protection locked="0"/>
    </xf>
    <xf numFmtId="0" fontId="36" fillId="0" borderId="15" xfId="0" applyFont="1" applyBorder="1" applyAlignment="1" applyProtection="1">
      <alignment/>
      <protection locked="0"/>
    </xf>
    <xf numFmtId="0" fontId="47" fillId="33" borderId="20" xfId="0" applyFont="1" applyFill="1" applyBorder="1" applyAlignment="1" applyProtection="1">
      <alignment/>
      <protection locked="0"/>
    </xf>
    <xf numFmtId="0" fontId="36" fillId="0" borderId="21" xfId="0" applyFont="1" applyBorder="1" applyAlignment="1" applyProtection="1">
      <alignment/>
      <protection locked="0"/>
    </xf>
    <xf numFmtId="0" fontId="47" fillId="33" borderId="33" xfId="0" applyFont="1" applyFill="1" applyBorder="1" applyAlignment="1" applyProtection="1">
      <alignment/>
      <protection locked="0"/>
    </xf>
    <xf numFmtId="0" fontId="36" fillId="0" borderId="26" xfId="0" applyFont="1" applyBorder="1" applyAlignment="1" applyProtection="1">
      <alignment/>
      <protection locked="0"/>
    </xf>
    <xf numFmtId="0" fontId="36" fillId="33" borderId="33" xfId="0" applyFont="1" applyFill="1" applyBorder="1" applyAlignment="1" applyProtection="1">
      <alignment vertical="center" wrapText="1"/>
      <protection locked="0"/>
    </xf>
    <xf numFmtId="0" fontId="36" fillId="0" borderId="13" xfId="0" applyFont="1" applyBorder="1" applyAlignment="1" applyProtection="1">
      <alignment/>
      <protection locked="0"/>
    </xf>
    <xf numFmtId="0" fontId="45" fillId="33" borderId="30" xfId="0" applyFont="1" applyFill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0" fontId="45" fillId="0" borderId="32" xfId="0" applyFont="1" applyBorder="1" applyAlignment="1" applyProtection="1">
      <alignment horizontal="center" vertical="center"/>
      <protection locked="0"/>
    </xf>
    <xf numFmtId="0" fontId="45" fillId="0" borderId="11" xfId="0" applyFont="1" applyBorder="1" applyAlignment="1" applyProtection="1">
      <alignment horizontal="center" vertical="center"/>
      <protection locked="0"/>
    </xf>
    <xf numFmtId="0" fontId="45" fillId="0" borderId="12" xfId="0" applyFont="1" applyBorder="1" applyAlignment="1" applyProtection="1">
      <alignment horizontal="center" vertical="center"/>
      <protection locked="0"/>
    </xf>
    <xf numFmtId="1" fontId="45" fillId="33" borderId="26" xfId="0" applyNumberFormat="1" applyFont="1" applyFill="1" applyBorder="1" applyAlignment="1" applyProtection="1">
      <alignment vertical="center" wrapText="1"/>
      <protection locked="0"/>
    </xf>
    <xf numFmtId="0" fontId="36" fillId="33" borderId="26" xfId="0" applyFont="1" applyFill="1" applyBorder="1" applyAlignment="1" applyProtection="1">
      <alignment wrapText="1"/>
      <protection locked="0"/>
    </xf>
    <xf numFmtId="0" fontId="36" fillId="0" borderId="22" xfId="0" applyFont="1" applyBorder="1" applyAlignment="1" applyProtection="1">
      <alignment wrapText="1"/>
      <protection locked="0"/>
    </xf>
    <xf numFmtId="0" fontId="36" fillId="33" borderId="11" xfId="0" applyFont="1" applyFill="1" applyBorder="1" applyAlignment="1" applyProtection="1">
      <alignment wrapText="1"/>
      <protection locked="0"/>
    </xf>
    <xf numFmtId="0" fontId="36" fillId="0" borderId="28" xfId="0" applyFont="1" applyBorder="1" applyAlignment="1" applyProtection="1">
      <alignment wrapText="1"/>
      <protection locked="0"/>
    </xf>
    <xf numFmtId="0" fontId="45" fillId="33" borderId="26" xfId="0" applyFont="1" applyFill="1" applyBorder="1" applyAlignment="1" applyProtection="1">
      <alignment horizontal="left"/>
      <protection locked="0"/>
    </xf>
    <xf numFmtId="0" fontId="36" fillId="0" borderId="22" xfId="0" applyFont="1" applyBorder="1" applyAlignment="1" applyProtection="1">
      <alignment horizontal="left"/>
      <protection locked="0"/>
    </xf>
    <xf numFmtId="0" fontId="47" fillId="33" borderId="25" xfId="0" applyFont="1" applyFill="1" applyBorder="1" applyAlignment="1" applyProtection="1">
      <alignment vertical="center" wrapText="1"/>
      <protection locked="0"/>
    </xf>
    <xf numFmtId="0" fontId="47" fillId="33" borderId="26" xfId="0" applyFont="1" applyFill="1" applyBorder="1" applyAlignment="1" applyProtection="1">
      <alignment vertical="center" wrapText="1"/>
      <protection locked="0"/>
    </xf>
    <xf numFmtId="0" fontId="36" fillId="33" borderId="26" xfId="0" applyFont="1" applyFill="1" applyBorder="1" applyAlignment="1" applyProtection="1">
      <alignment vertical="center" wrapText="1"/>
      <protection locked="0"/>
    </xf>
    <xf numFmtId="0" fontId="36" fillId="0" borderId="26" xfId="0" applyFont="1" applyBorder="1" applyAlignment="1" applyProtection="1">
      <alignment vertical="center"/>
      <protection locked="0"/>
    </xf>
    <xf numFmtId="0" fontId="36" fillId="0" borderId="27" xfId="0" applyFont="1" applyBorder="1" applyAlignment="1" applyProtection="1">
      <alignment vertical="center"/>
      <protection locked="0"/>
    </xf>
    <xf numFmtId="0" fontId="36" fillId="33" borderId="32" xfId="0" applyFont="1" applyFill="1" applyBorder="1" applyAlignment="1" applyProtection="1">
      <alignment vertical="center" wrapText="1"/>
      <protection locked="0"/>
    </xf>
    <xf numFmtId="0" fontId="36" fillId="0" borderId="12" xfId="0" applyFont="1" applyBorder="1" applyAlignment="1" applyProtection="1">
      <alignment vertical="center"/>
      <protection locked="0"/>
    </xf>
    <xf numFmtId="0" fontId="47" fillId="33" borderId="30" xfId="0" applyFont="1" applyFill="1" applyBorder="1" applyAlignment="1" applyProtection="1">
      <alignment wrapText="1"/>
      <protection locked="0"/>
    </xf>
    <xf numFmtId="0" fontId="36" fillId="33" borderId="26" xfId="0" applyFont="1" applyFill="1" applyBorder="1" applyAlignment="1" applyProtection="1">
      <alignment/>
      <protection locked="0"/>
    </xf>
    <xf numFmtId="0" fontId="36" fillId="33" borderId="27" xfId="0" applyFont="1" applyFill="1" applyBorder="1" applyAlignment="1" applyProtection="1">
      <alignment/>
      <protection locked="0"/>
    </xf>
    <xf numFmtId="0" fontId="36" fillId="33" borderId="30" xfId="0" applyFont="1" applyFill="1" applyBorder="1" applyAlignment="1" applyProtection="1">
      <alignment/>
      <protection locked="0"/>
    </xf>
    <xf numFmtId="0" fontId="36" fillId="33" borderId="0" xfId="0" applyFont="1" applyFill="1" applyBorder="1" applyAlignment="1" applyProtection="1">
      <alignment/>
      <protection locked="0"/>
    </xf>
    <xf numFmtId="0" fontId="36" fillId="33" borderId="10" xfId="0" applyFont="1" applyFill="1" applyBorder="1" applyAlignment="1" applyProtection="1">
      <alignment/>
      <protection locked="0"/>
    </xf>
    <xf numFmtId="0" fontId="45" fillId="33" borderId="13" xfId="0" applyFont="1" applyFill="1" applyBorder="1" applyAlignment="1" applyProtection="1">
      <alignment horizontal="center"/>
      <protection locked="0"/>
    </xf>
    <xf numFmtId="0" fontId="45" fillId="0" borderId="11" xfId="0" applyFont="1" applyBorder="1" applyAlignment="1" applyProtection="1">
      <alignment horizontal="center"/>
      <protection locked="0"/>
    </xf>
    <xf numFmtId="0" fontId="45" fillId="33" borderId="32" xfId="0" applyFont="1" applyFill="1" applyBorder="1" applyAlignment="1" applyProtection="1">
      <alignment horizontal="center"/>
      <protection locked="0"/>
    </xf>
    <xf numFmtId="0" fontId="45" fillId="0" borderId="12" xfId="0" applyFont="1" applyBorder="1" applyAlignment="1" applyProtection="1">
      <alignment horizontal="center"/>
      <protection locked="0"/>
    </xf>
    <xf numFmtId="0" fontId="45" fillId="33" borderId="11" xfId="0" applyFont="1" applyFill="1" applyBorder="1" applyAlignment="1" applyProtection="1">
      <alignment horizontal="left"/>
      <protection locked="0"/>
    </xf>
    <xf numFmtId="0" fontId="45" fillId="0" borderId="11" xfId="0" applyFont="1" applyBorder="1" applyAlignment="1" applyProtection="1">
      <alignment horizontal="left"/>
      <protection locked="0"/>
    </xf>
    <xf numFmtId="167" fontId="45" fillId="33" borderId="32" xfId="0" applyNumberFormat="1" applyFont="1" applyFill="1" applyBorder="1" applyAlignment="1" applyProtection="1">
      <alignment/>
      <protection locked="0"/>
    </xf>
    <xf numFmtId="167" fontId="45" fillId="33" borderId="11" xfId="0" applyNumberFormat="1" applyFont="1" applyFill="1" applyBorder="1" applyAlignment="1" applyProtection="1">
      <alignment/>
      <protection locked="0"/>
    </xf>
    <xf numFmtId="0" fontId="45" fillId="0" borderId="28" xfId="0" applyFont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horizontal="left"/>
      <protection locked="0"/>
    </xf>
    <xf numFmtId="0" fontId="47" fillId="33" borderId="25" xfId="0" applyFont="1" applyFill="1" applyBorder="1" applyAlignment="1" applyProtection="1">
      <alignment/>
      <protection locked="0"/>
    </xf>
    <xf numFmtId="167" fontId="45" fillId="33" borderId="32" xfId="0" applyNumberFormat="1" applyFont="1" applyFill="1" applyBorder="1" applyAlignment="1" applyProtection="1">
      <alignment/>
      <protection/>
    </xf>
    <xf numFmtId="167" fontId="45" fillId="33" borderId="11" xfId="0" applyNumberFormat="1" applyFont="1" applyFill="1" applyBorder="1" applyAlignment="1" applyProtection="1">
      <alignment/>
      <protection/>
    </xf>
    <xf numFmtId="0" fontId="45" fillId="0" borderId="28" xfId="0" applyFont="1" applyBorder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 locked="0"/>
    </xf>
    <xf numFmtId="0" fontId="45" fillId="0" borderId="15" xfId="0" applyFont="1" applyBorder="1" applyAlignment="1" applyProtection="1">
      <alignment/>
      <protection locked="0"/>
    </xf>
    <xf numFmtId="0" fontId="45" fillId="0" borderId="21" xfId="0" applyFont="1" applyBorder="1" applyAlignment="1" applyProtection="1">
      <alignment/>
      <protection locked="0"/>
    </xf>
    <xf numFmtId="14" fontId="45" fillId="33" borderId="0" xfId="0" applyNumberFormat="1" applyFont="1" applyFill="1" applyBorder="1" applyAlignment="1" applyProtection="1">
      <alignment horizontal="center"/>
      <protection locked="0"/>
    </xf>
    <xf numFmtId="14" fontId="45" fillId="33" borderId="24" xfId="0" applyNumberFormat="1" applyFont="1" applyFill="1" applyBorder="1" applyAlignment="1" applyProtection="1">
      <alignment horizontal="center"/>
      <protection locked="0"/>
    </xf>
    <xf numFmtId="0" fontId="36" fillId="33" borderId="0" xfId="0" applyFont="1" applyFill="1" applyBorder="1" applyAlignment="1" applyProtection="1">
      <alignment vertical="center" wrapText="1"/>
      <protection locked="0"/>
    </xf>
    <xf numFmtId="0" fontId="36" fillId="33" borderId="10" xfId="0" applyFont="1" applyFill="1" applyBorder="1" applyAlignment="1" applyProtection="1">
      <alignment vertical="center" wrapText="1"/>
      <protection locked="0"/>
    </xf>
    <xf numFmtId="0" fontId="36" fillId="33" borderId="12" xfId="0" applyFont="1" applyFill="1" applyBorder="1" applyAlignment="1" applyProtection="1">
      <alignment vertical="center" wrapText="1"/>
      <protection locked="0"/>
    </xf>
    <xf numFmtId="0" fontId="36" fillId="37" borderId="20" xfId="0" applyFont="1" applyFill="1" applyBorder="1" applyAlignment="1" applyProtection="1">
      <alignment horizontal="center"/>
      <protection locked="0"/>
    </xf>
    <xf numFmtId="0" fontId="36" fillId="37" borderId="15" xfId="0" applyFont="1" applyFill="1" applyBorder="1" applyAlignment="1" applyProtection="1">
      <alignment horizontal="center"/>
      <protection locked="0"/>
    </xf>
    <xf numFmtId="0" fontId="36" fillId="37" borderId="21" xfId="0" applyFont="1" applyFill="1" applyBorder="1" applyAlignment="1" applyProtection="1">
      <alignment horizontal="center"/>
      <protection locked="0"/>
    </xf>
    <xf numFmtId="0" fontId="46" fillId="37" borderId="57" xfId="0" applyFont="1" applyFill="1" applyBorder="1" applyAlignment="1" applyProtection="1">
      <alignment/>
      <protection locked="0"/>
    </xf>
    <xf numFmtId="0" fontId="46" fillId="37" borderId="58" xfId="0" applyFont="1" applyFill="1" applyBorder="1" applyAlignment="1" applyProtection="1">
      <alignment/>
      <protection locked="0"/>
    </xf>
    <xf numFmtId="0" fontId="47" fillId="33" borderId="30" xfId="0" applyFont="1" applyFill="1" applyBorder="1" applyAlignment="1" applyProtection="1">
      <alignment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5" fillId="33" borderId="54" xfId="0" applyFont="1" applyFill="1" applyBorder="1" applyAlignment="1" applyProtection="1">
      <alignment horizontal="center"/>
      <protection locked="0"/>
    </xf>
    <xf numFmtId="0" fontId="45" fillId="33" borderId="18" xfId="0" applyFont="1" applyFill="1" applyBorder="1" applyAlignment="1" applyProtection="1">
      <alignment horizontal="center"/>
      <protection locked="0"/>
    </xf>
    <xf numFmtId="0" fontId="45" fillId="33" borderId="19" xfId="0" applyFont="1" applyFill="1" applyBorder="1" applyAlignment="1" applyProtection="1">
      <alignment horizontal="center"/>
      <protection locked="0"/>
    </xf>
    <xf numFmtId="0" fontId="36" fillId="37" borderId="16" xfId="0" applyFont="1" applyFill="1" applyBorder="1" applyAlignment="1" applyProtection="1">
      <alignment horizontal="center"/>
      <protection locked="0"/>
    </xf>
    <xf numFmtId="14" fontId="36" fillId="37" borderId="20" xfId="0" applyNumberFormat="1" applyFont="1" applyFill="1" applyBorder="1" applyAlignment="1" applyProtection="1">
      <alignment horizontal="center"/>
      <protection locked="0"/>
    </xf>
    <xf numFmtId="0" fontId="37" fillId="33" borderId="0" xfId="0" applyFont="1" applyFill="1" applyAlignment="1">
      <alignment wrapText="1"/>
    </xf>
    <xf numFmtId="0" fontId="40" fillId="33" borderId="26" xfId="0" applyFont="1" applyFill="1" applyBorder="1" applyAlignment="1">
      <alignment horizontal="right" wrapText="1"/>
    </xf>
    <xf numFmtId="0" fontId="40" fillId="33" borderId="27" xfId="0" applyFont="1" applyFill="1" applyBorder="1" applyAlignment="1">
      <alignment horizontal="right" wrapText="1"/>
    </xf>
    <xf numFmtId="0" fontId="37" fillId="33" borderId="11" xfId="0" applyFont="1" applyFill="1" applyBorder="1" applyAlignment="1">
      <alignment wrapText="1"/>
    </xf>
    <xf numFmtId="49" fontId="35" fillId="33" borderId="0" xfId="0" applyNumberFormat="1" applyFont="1" applyFill="1" applyAlignment="1">
      <alignment horizontal="center"/>
    </xf>
    <xf numFmtId="0" fontId="37" fillId="33" borderId="0" xfId="0" applyFont="1" applyFill="1" applyBorder="1" applyAlignment="1">
      <alignment wrapText="1"/>
    </xf>
    <xf numFmtId="49" fontId="42" fillId="33" borderId="0" xfId="0" applyNumberFormat="1" applyFont="1" applyFill="1" applyAlignment="1">
      <alignment horizontal="center"/>
    </xf>
    <xf numFmtId="1" fontId="38" fillId="33" borderId="0" xfId="0" applyNumberFormat="1" applyFont="1" applyFill="1" applyBorder="1" applyAlignment="1">
      <alignment horizontal="right"/>
    </xf>
    <xf numFmtId="0" fontId="39" fillId="33" borderId="0" xfId="0" applyFont="1" applyFill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37" fillId="0" borderId="57" xfId="0" applyFont="1" applyBorder="1" applyAlignment="1">
      <alignment/>
    </xf>
    <xf numFmtId="0" fontId="37" fillId="0" borderId="70" xfId="0" applyFont="1" applyBorder="1" applyAlignment="1">
      <alignment/>
    </xf>
    <xf numFmtId="0" fontId="64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57</xdr:row>
      <xdr:rowOff>47625</xdr:rowOff>
    </xdr:from>
    <xdr:to>
      <xdr:col>6</xdr:col>
      <xdr:colOff>466725</xdr:colOff>
      <xdr:row>57</xdr:row>
      <xdr:rowOff>238125</xdr:rowOff>
    </xdr:to>
    <xdr:sp>
      <xdr:nvSpPr>
        <xdr:cNvPr id="1" name="Line 1"/>
        <xdr:cNvSpPr>
          <a:spLocks/>
        </xdr:cNvSpPr>
      </xdr:nvSpPr>
      <xdr:spPr>
        <a:xfrm flipV="1">
          <a:off x="8620125" y="149542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72</xdr:row>
      <xdr:rowOff>228600</xdr:rowOff>
    </xdr:from>
    <xdr:to>
      <xdr:col>2</xdr:col>
      <xdr:colOff>962025</xdr:colOff>
      <xdr:row>73</xdr:row>
      <xdr:rowOff>171450</xdr:rowOff>
    </xdr:to>
    <xdr:sp>
      <xdr:nvSpPr>
        <xdr:cNvPr id="1" name="Line 5"/>
        <xdr:cNvSpPr>
          <a:spLocks/>
        </xdr:cNvSpPr>
      </xdr:nvSpPr>
      <xdr:spPr>
        <a:xfrm flipV="1">
          <a:off x="4610100" y="17745075"/>
          <a:ext cx="8477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73</xdr:row>
      <xdr:rowOff>171450</xdr:rowOff>
    </xdr:from>
    <xdr:to>
      <xdr:col>2</xdr:col>
      <xdr:colOff>942975</xdr:colOff>
      <xdr:row>73</xdr:row>
      <xdr:rowOff>171450</xdr:rowOff>
    </xdr:to>
    <xdr:sp>
      <xdr:nvSpPr>
        <xdr:cNvPr id="2" name="Line 6"/>
        <xdr:cNvSpPr>
          <a:spLocks/>
        </xdr:cNvSpPr>
      </xdr:nvSpPr>
      <xdr:spPr>
        <a:xfrm>
          <a:off x="4610100" y="180689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73</xdr:row>
      <xdr:rowOff>190500</xdr:rowOff>
    </xdr:from>
    <xdr:to>
      <xdr:col>2</xdr:col>
      <xdr:colOff>942975</xdr:colOff>
      <xdr:row>74</xdr:row>
      <xdr:rowOff>200025</xdr:rowOff>
    </xdr:to>
    <xdr:sp>
      <xdr:nvSpPr>
        <xdr:cNvPr id="3" name="Line 7"/>
        <xdr:cNvSpPr>
          <a:spLocks/>
        </xdr:cNvSpPr>
      </xdr:nvSpPr>
      <xdr:spPr>
        <a:xfrm>
          <a:off x="4638675" y="18087975"/>
          <a:ext cx="8001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9</xdr:row>
      <xdr:rowOff>57150</xdr:rowOff>
    </xdr:from>
    <xdr:to>
      <xdr:col>5</xdr:col>
      <xdr:colOff>342900</xdr:colOff>
      <xdr:row>10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8582025" y="25241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15</xdr:row>
      <xdr:rowOff>180975</xdr:rowOff>
    </xdr:from>
    <xdr:to>
      <xdr:col>5</xdr:col>
      <xdr:colOff>419100</xdr:colOff>
      <xdr:row>15</xdr:row>
      <xdr:rowOff>180975</xdr:rowOff>
    </xdr:to>
    <xdr:sp>
      <xdr:nvSpPr>
        <xdr:cNvPr id="1" name="Line 15"/>
        <xdr:cNvSpPr>
          <a:spLocks/>
        </xdr:cNvSpPr>
      </xdr:nvSpPr>
      <xdr:spPr>
        <a:xfrm>
          <a:off x="8115300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showGridLines="0" tabSelected="1" zoomScale="70" zoomScaleNormal="70" zoomScalePageLayoutView="0" workbookViewId="0" topLeftCell="A1">
      <selection activeCell="B25" sqref="B25:C25"/>
    </sheetView>
  </sheetViews>
  <sheetFormatPr defaultColWidth="9.140625" defaultRowHeight="12.75"/>
  <cols>
    <col min="1" max="1" width="7.57421875" style="425" customWidth="1"/>
    <col min="2" max="2" width="26.8515625" style="419" customWidth="1"/>
    <col min="3" max="3" width="16.28125" style="419" customWidth="1"/>
    <col min="4" max="4" width="47.7109375" style="419" customWidth="1"/>
    <col min="5" max="5" width="12.421875" style="419" customWidth="1"/>
    <col min="6" max="6" width="16.8515625" style="419" customWidth="1"/>
    <col min="7" max="7" width="25.140625" style="419" customWidth="1"/>
    <col min="8" max="8" width="14.00390625" style="419" customWidth="1"/>
    <col min="9" max="9" width="21.00390625" style="419" customWidth="1"/>
    <col min="10" max="18" width="8.8515625" style="426" customWidth="1"/>
  </cols>
  <sheetData>
    <row r="1" spans="1:18" s="45" customFormat="1" ht="39.75" customHeight="1">
      <c r="A1" s="544" t="s">
        <v>262</v>
      </c>
      <c r="B1" s="545"/>
      <c r="C1" s="545"/>
      <c r="D1" s="545"/>
      <c r="E1" s="545"/>
      <c r="F1" s="545"/>
      <c r="G1" s="545"/>
      <c r="H1" s="545"/>
      <c r="I1" s="545"/>
      <c r="J1" s="420"/>
      <c r="K1" s="420"/>
      <c r="L1" s="420"/>
      <c r="M1" s="420"/>
      <c r="N1" s="421"/>
      <c r="O1" s="421"/>
      <c r="P1" s="421"/>
      <c r="Q1" s="421"/>
      <c r="R1" s="421"/>
    </row>
    <row r="2" spans="1:18" s="45" customFormat="1" ht="36.75" customHeight="1">
      <c r="A2" s="546" t="s">
        <v>153</v>
      </c>
      <c r="B2" s="545"/>
      <c r="C2" s="545"/>
      <c r="D2" s="545"/>
      <c r="E2" s="545"/>
      <c r="F2" s="545"/>
      <c r="G2" s="545"/>
      <c r="H2" s="545"/>
      <c r="I2" s="545"/>
      <c r="J2" s="422"/>
      <c r="K2" s="422"/>
      <c r="L2" s="422"/>
      <c r="M2" s="422"/>
      <c r="N2" s="421"/>
      <c r="O2" s="421"/>
      <c r="P2" s="421"/>
      <c r="Q2" s="421"/>
      <c r="R2" s="421"/>
    </row>
    <row r="3" spans="1:18" s="10" customFormat="1" ht="29.25" customHeight="1">
      <c r="A3" s="547" t="s">
        <v>398</v>
      </c>
      <c r="B3" s="548"/>
      <c r="C3" s="548"/>
      <c r="D3" s="548"/>
      <c r="E3" s="548"/>
      <c r="F3" s="548"/>
      <c r="G3" s="548"/>
      <c r="H3" s="548"/>
      <c r="I3" s="548"/>
      <c r="J3" s="423"/>
      <c r="K3" s="423"/>
      <c r="L3" s="423"/>
      <c r="M3" s="423"/>
      <c r="N3" s="424"/>
      <c r="O3" s="424"/>
      <c r="P3" s="424"/>
      <c r="Q3" s="424"/>
      <c r="R3" s="424"/>
    </row>
    <row r="4" spans="2:9" ht="16.5" customHeight="1">
      <c r="B4" s="388"/>
      <c r="C4" s="388"/>
      <c r="D4" s="388"/>
      <c r="E4" s="388"/>
      <c r="F4" s="389"/>
      <c r="G4" s="389"/>
      <c r="H4" s="389"/>
      <c r="I4" s="389"/>
    </row>
    <row r="5" spans="1:18" s="16" customFormat="1" ht="48" customHeight="1">
      <c r="A5" s="518" t="s">
        <v>271</v>
      </c>
      <c r="B5" s="528" t="s">
        <v>399</v>
      </c>
      <c r="C5" s="529"/>
      <c r="D5" s="525"/>
      <c r="E5" s="526"/>
      <c r="F5" s="526"/>
      <c r="G5" s="527"/>
      <c r="H5" s="390" t="s">
        <v>318</v>
      </c>
      <c r="I5" s="391"/>
      <c r="J5" s="427"/>
      <c r="K5" s="427"/>
      <c r="L5" s="17"/>
      <c r="M5" s="17"/>
      <c r="N5" s="17"/>
      <c r="O5" s="17"/>
      <c r="P5" s="17"/>
      <c r="Q5" s="17"/>
      <c r="R5" s="17"/>
    </row>
    <row r="6" spans="1:11" s="17" customFormat="1" ht="34.5" customHeight="1">
      <c r="A6" s="519"/>
      <c r="B6" s="530" t="s">
        <v>300</v>
      </c>
      <c r="C6" s="531"/>
      <c r="D6" s="553"/>
      <c r="E6" s="554"/>
      <c r="F6" s="392" t="s">
        <v>386</v>
      </c>
      <c r="G6" s="391"/>
      <c r="H6" s="392" t="s">
        <v>180</v>
      </c>
      <c r="I6" s="391"/>
      <c r="J6" s="427"/>
      <c r="K6" s="427"/>
    </row>
    <row r="7" spans="1:18" s="16" customFormat="1" ht="34.5" customHeight="1">
      <c r="A7" s="519"/>
      <c r="B7" s="528" t="s">
        <v>155</v>
      </c>
      <c r="C7" s="529"/>
      <c r="D7" s="520"/>
      <c r="E7" s="521"/>
      <c r="F7" s="392" t="s">
        <v>263</v>
      </c>
      <c r="G7" s="555"/>
      <c r="H7" s="521"/>
      <c r="I7" s="521"/>
      <c r="J7" s="427"/>
      <c r="K7" s="427"/>
      <c r="L7" s="17"/>
      <c r="M7" s="17"/>
      <c r="N7" s="17"/>
      <c r="O7" s="17"/>
      <c r="P7" s="17"/>
      <c r="Q7" s="17"/>
      <c r="R7" s="17"/>
    </row>
    <row r="8" spans="1:18" s="16" customFormat="1" ht="34.5" customHeight="1">
      <c r="A8" s="519"/>
      <c r="B8" s="528" t="s">
        <v>156</v>
      </c>
      <c r="C8" s="529"/>
      <c r="D8" s="522"/>
      <c r="E8" s="521"/>
      <c r="F8" s="392" t="s">
        <v>264</v>
      </c>
      <c r="G8" s="549"/>
      <c r="H8" s="521"/>
      <c r="I8" s="521"/>
      <c r="J8" s="427"/>
      <c r="K8" s="427"/>
      <c r="L8" s="17"/>
      <c r="M8" s="17"/>
      <c r="N8" s="17"/>
      <c r="O8" s="17"/>
      <c r="P8" s="17"/>
      <c r="Q8" s="17"/>
      <c r="R8" s="17"/>
    </row>
    <row r="9" spans="1:18" s="16" customFormat="1" ht="34.5" customHeight="1">
      <c r="A9" s="519"/>
      <c r="B9" s="528" t="s">
        <v>396</v>
      </c>
      <c r="C9" s="552"/>
      <c r="D9" s="523"/>
      <c r="E9" s="524"/>
      <c r="F9" s="550" t="s">
        <v>395</v>
      </c>
      <c r="G9" s="551"/>
      <c r="H9" s="552"/>
      <c r="I9" s="391"/>
      <c r="J9" s="428"/>
      <c r="K9" s="427"/>
      <c r="L9" s="17"/>
      <c r="M9" s="17"/>
      <c r="N9" s="17"/>
      <c r="O9" s="17"/>
      <c r="P9" s="17"/>
      <c r="Q9" s="17"/>
      <c r="R9" s="17"/>
    </row>
    <row r="10" spans="1:18" s="18" customFormat="1" ht="17.25" customHeight="1">
      <c r="A10" s="429"/>
      <c r="B10" s="430"/>
      <c r="C10" s="431"/>
      <c r="D10" s="393"/>
      <c r="E10" s="394"/>
      <c r="F10" s="395"/>
      <c r="G10" s="396"/>
      <c r="H10" s="397"/>
      <c r="I10" s="398"/>
      <c r="J10" s="432"/>
      <c r="K10" s="432"/>
      <c r="L10" s="433"/>
      <c r="M10" s="433"/>
      <c r="N10" s="433"/>
      <c r="O10" s="433"/>
      <c r="P10" s="433"/>
      <c r="Q10" s="433"/>
      <c r="R10" s="433"/>
    </row>
    <row r="11" spans="1:18" s="18" customFormat="1" ht="24.75" customHeight="1">
      <c r="A11" s="518" t="s">
        <v>272</v>
      </c>
      <c r="B11" s="570" t="s">
        <v>397</v>
      </c>
      <c r="C11" s="571"/>
      <c r="D11" s="572"/>
      <c r="E11" s="399" t="s">
        <v>359</v>
      </c>
      <c r="F11" s="395"/>
      <c r="G11" s="396"/>
      <c r="H11" s="397"/>
      <c r="I11" s="398"/>
      <c r="J11" s="432"/>
      <c r="K11" s="432"/>
      <c r="L11" s="433"/>
      <c r="M11" s="433"/>
      <c r="N11" s="433"/>
      <c r="O11" s="433"/>
      <c r="P11" s="433"/>
      <c r="Q11" s="433"/>
      <c r="R11" s="433"/>
    </row>
    <row r="12" spans="1:18" s="18" customFormat="1" ht="24.75" customHeight="1">
      <c r="A12" s="518"/>
      <c r="B12" s="434" t="s">
        <v>304</v>
      </c>
      <c r="C12" s="431"/>
      <c r="D12" s="400"/>
      <c r="E12" s="401"/>
      <c r="F12" s="402" t="s">
        <v>380</v>
      </c>
      <c r="G12" s="396"/>
      <c r="H12" s="397"/>
      <c r="I12" s="398"/>
      <c r="J12" s="432"/>
      <c r="K12" s="432"/>
      <c r="L12" s="433"/>
      <c r="M12" s="433"/>
      <c r="N12" s="433"/>
      <c r="O12" s="433"/>
      <c r="P12" s="433"/>
      <c r="Q12" s="433"/>
      <c r="R12" s="433"/>
    </row>
    <row r="13" spans="1:18" s="18" customFormat="1" ht="24.75" customHeight="1">
      <c r="A13" s="518"/>
      <c r="B13" s="435" t="s">
        <v>303</v>
      </c>
      <c r="C13" s="431"/>
      <c r="D13" s="403"/>
      <c r="E13" s="401"/>
      <c r="F13" s="402" t="s">
        <v>381</v>
      </c>
      <c r="G13" s="396"/>
      <c r="H13" s="397"/>
      <c r="I13" s="398"/>
      <c r="J13" s="432"/>
      <c r="K13" s="432"/>
      <c r="L13" s="433"/>
      <c r="M13" s="433"/>
      <c r="N13" s="433"/>
      <c r="O13" s="433"/>
      <c r="P13" s="433"/>
      <c r="Q13" s="433"/>
      <c r="R13" s="433"/>
    </row>
    <row r="14" spans="1:18" s="18" customFormat="1" ht="24.75" customHeight="1">
      <c r="A14" s="518"/>
      <c r="B14" s="435" t="s">
        <v>301</v>
      </c>
      <c r="C14" s="431"/>
      <c r="D14" s="403"/>
      <c r="E14" s="399" t="s">
        <v>404</v>
      </c>
      <c r="F14" s="395"/>
      <c r="G14" s="396"/>
      <c r="H14" s="397"/>
      <c r="I14" s="398"/>
      <c r="J14" s="432"/>
      <c r="K14" s="432"/>
      <c r="L14" s="433"/>
      <c r="M14" s="433"/>
      <c r="N14" s="433"/>
      <c r="O14" s="433"/>
      <c r="P14" s="433"/>
      <c r="Q14" s="433"/>
      <c r="R14" s="433"/>
    </row>
    <row r="15" spans="1:18" s="18" customFormat="1" ht="24.75" customHeight="1">
      <c r="A15" s="518"/>
      <c r="B15" s="435" t="s">
        <v>302</v>
      </c>
      <c r="C15" s="431"/>
      <c r="D15" s="403"/>
      <c r="E15" s="483"/>
      <c r="F15" s="402" t="s">
        <v>405</v>
      </c>
      <c r="G15" s="396"/>
      <c r="H15" s="397"/>
      <c r="I15" s="398"/>
      <c r="J15" s="432"/>
      <c r="K15" s="432"/>
      <c r="L15" s="433"/>
      <c r="M15" s="433"/>
      <c r="N15" s="433"/>
      <c r="O15" s="433"/>
      <c r="P15" s="433"/>
      <c r="Q15" s="433"/>
      <c r="R15" s="433"/>
    </row>
    <row r="16" spans="1:18" s="18" customFormat="1" ht="24.75" customHeight="1">
      <c r="A16" s="518"/>
      <c r="B16" s="435" t="s">
        <v>151</v>
      </c>
      <c r="C16" s="431"/>
      <c r="D16" s="403"/>
      <c r="E16" s="483"/>
      <c r="F16" s="402" t="s">
        <v>406</v>
      </c>
      <c r="G16" s="396"/>
      <c r="H16" s="397"/>
      <c r="I16" s="398"/>
      <c r="J16" s="432"/>
      <c r="K16" s="432"/>
      <c r="L16" s="433"/>
      <c r="M16" s="433"/>
      <c r="N16" s="433"/>
      <c r="O16" s="433"/>
      <c r="P16" s="433"/>
      <c r="Q16" s="433"/>
      <c r="R16" s="433"/>
    </row>
    <row r="17" spans="1:18" s="18" customFormat="1" ht="24.75" customHeight="1">
      <c r="A17" s="518"/>
      <c r="B17" s="436" t="s">
        <v>152</v>
      </c>
      <c r="C17" s="437"/>
      <c r="D17" s="403"/>
      <c r="E17" s="483"/>
      <c r="F17" s="402" t="s">
        <v>407</v>
      </c>
      <c r="G17" s="396"/>
      <c r="H17" s="397"/>
      <c r="I17" s="398"/>
      <c r="J17" s="432"/>
      <c r="K17" s="432"/>
      <c r="L17" s="433"/>
      <c r="M17" s="433"/>
      <c r="N17" s="433"/>
      <c r="O17" s="433"/>
      <c r="P17" s="433"/>
      <c r="Q17" s="433"/>
      <c r="R17" s="433"/>
    </row>
    <row r="18" spans="1:18" s="18" customFormat="1" ht="24.75" customHeight="1">
      <c r="A18" s="482"/>
      <c r="B18" s="430"/>
      <c r="C18" s="431"/>
      <c r="D18" s="484"/>
      <c r="E18" s="483"/>
      <c r="F18" s="407" t="s">
        <v>408</v>
      </c>
      <c r="G18" s="396"/>
      <c r="H18" s="397"/>
      <c r="I18" s="398"/>
      <c r="J18" s="432"/>
      <c r="K18" s="432"/>
      <c r="L18" s="433"/>
      <c r="M18" s="433"/>
      <c r="N18" s="433"/>
      <c r="O18" s="433"/>
      <c r="P18" s="433"/>
      <c r="Q18" s="433"/>
      <c r="R18" s="433"/>
    </row>
    <row r="19" spans="1:18" s="18" customFormat="1" ht="17.25" customHeight="1">
      <c r="A19" s="429"/>
      <c r="B19" s="430"/>
      <c r="C19" s="431"/>
      <c r="D19" s="393"/>
      <c r="E19" s="394"/>
      <c r="F19" s="395"/>
      <c r="G19" s="396"/>
      <c r="H19" s="397"/>
      <c r="I19" s="398"/>
      <c r="J19" s="432"/>
      <c r="K19" s="432"/>
      <c r="L19" s="433"/>
      <c r="M19" s="433"/>
      <c r="N19" s="433"/>
      <c r="O19" s="433"/>
      <c r="P19" s="433"/>
      <c r="Q19" s="433"/>
      <c r="R19" s="433"/>
    </row>
    <row r="20" spans="1:18" s="19" customFormat="1" ht="34.5" customHeight="1">
      <c r="A20" s="518" t="s">
        <v>273</v>
      </c>
      <c r="B20" s="561" t="s">
        <v>267</v>
      </c>
      <c r="C20" s="562"/>
      <c r="D20" s="563"/>
      <c r="E20" s="404"/>
      <c r="F20" s="402" t="s">
        <v>265</v>
      </c>
      <c r="G20" s="397"/>
      <c r="H20" s="559"/>
      <c r="I20" s="560"/>
      <c r="J20" s="432"/>
      <c r="K20" s="438"/>
      <c r="L20" s="439"/>
      <c r="M20" s="439"/>
      <c r="N20" s="439"/>
      <c r="O20" s="439"/>
      <c r="P20" s="439"/>
      <c r="Q20" s="439"/>
      <c r="R20" s="439"/>
    </row>
    <row r="21" spans="1:18" s="19" customFormat="1" ht="34.5" customHeight="1">
      <c r="A21" s="518"/>
      <c r="B21" s="564"/>
      <c r="C21" s="565"/>
      <c r="D21" s="566"/>
      <c r="E21" s="404"/>
      <c r="F21" s="402" t="s">
        <v>400</v>
      </c>
      <c r="G21" s="397"/>
      <c r="H21" s="560"/>
      <c r="I21" s="560"/>
      <c r="J21" s="432"/>
      <c r="K21" s="438"/>
      <c r="L21" s="439"/>
      <c r="M21" s="439"/>
      <c r="N21" s="439"/>
      <c r="O21" s="439"/>
      <c r="P21" s="439"/>
      <c r="Q21" s="439"/>
      <c r="R21" s="439"/>
    </row>
    <row r="22" spans="1:18" s="19" customFormat="1" ht="34.5" customHeight="1">
      <c r="A22" s="518"/>
      <c r="B22" s="564"/>
      <c r="C22" s="565"/>
      <c r="D22" s="566"/>
      <c r="E22" s="404"/>
      <c r="F22" s="402" t="s">
        <v>401</v>
      </c>
      <c r="G22" s="397"/>
      <c r="H22" s="397"/>
      <c r="I22" s="397"/>
      <c r="J22" s="432"/>
      <c r="K22" s="438"/>
      <c r="L22" s="439"/>
      <c r="M22" s="439"/>
      <c r="N22" s="439"/>
      <c r="O22" s="439"/>
      <c r="P22" s="439"/>
      <c r="Q22" s="439"/>
      <c r="R22" s="439"/>
    </row>
    <row r="23" spans="1:18" s="19" customFormat="1" ht="34.5" customHeight="1">
      <c r="A23" s="518"/>
      <c r="B23" s="567"/>
      <c r="C23" s="568"/>
      <c r="D23" s="569"/>
      <c r="E23" s="404"/>
      <c r="F23" s="402" t="s">
        <v>266</v>
      </c>
      <c r="G23" s="556" t="str">
        <f>IF(E23=0," ","(Please specify here)")</f>
        <v> </v>
      </c>
      <c r="H23" s="556"/>
      <c r="I23" s="556"/>
      <c r="J23" s="432"/>
      <c r="K23" s="438"/>
      <c r="L23" s="439"/>
      <c r="M23" s="439"/>
      <c r="N23" s="439"/>
      <c r="O23" s="439"/>
      <c r="P23" s="439"/>
      <c r="Q23" s="439"/>
      <c r="R23" s="439"/>
    </row>
    <row r="24" spans="1:18" s="25" customFormat="1" ht="15" customHeight="1">
      <c r="A24" s="429"/>
      <c r="B24" s="405"/>
      <c r="C24" s="405"/>
      <c r="D24" s="405"/>
      <c r="E24" s="406"/>
      <c r="F24" s="407"/>
      <c r="G24" s="397"/>
      <c r="H24" s="397"/>
      <c r="I24" s="397"/>
      <c r="J24" s="440"/>
      <c r="K24" s="440"/>
      <c r="L24" s="440"/>
      <c r="M24" s="440"/>
      <c r="N24" s="440"/>
      <c r="O24" s="440"/>
      <c r="P24" s="440"/>
      <c r="Q24" s="440"/>
      <c r="R24" s="440"/>
    </row>
    <row r="25" spans="1:18" s="25" customFormat="1" ht="39" customHeight="1">
      <c r="A25" s="482" t="s">
        <v>274</v>
      </c>
      <c r="B25" s="557" t="s">
        <v>403</v>
      </c>
      <c r="C25" s="558"/>
      <c r="D25" s="573"/>
      <c r="E25" s="574"/>
      <c r="F25" s="574"/>
      <c r="G25" s="574"/>
      <c r="H25" s="574"/>
      <c r="I25" s="575"/>
      <c r="J25" s="440"/>
      <c r="K25" s="440"/>
      <c r="L25" s="440"/>
      <c r="M25" s="440"/>
      <c r="N25" s="440"/>
      <c r="O25" s="440"/>
      <c r="P25" s="440"/>
      <c r="Q25" s="440"/>
      <c r="R25" s="440"/>
    </row>
    <row r="26" spans="1:18" s="25" customFormat="1" ht="15" customHeight="1">
      <c r="A26" s="429"/>
      <c r="B26" s="405"/>
      <c r="C26" s="405"/>
      <c r="D26" s="405"/>
      <c r="E26" s="393"/>
      <c r="F26" s="407"/>
      <c r="G26" s="397"/>
      <c r="H26" s="397"/>
      <c r="I26" s="397"/>
      <c r="J26" s="440"/>
      <c r="K26" s="440"/>
      <c r="L26" s="440"/>
      <c r="M26" s="440"/>
      <c r="N26" s="440"/>
      <c r="O26" s="440"/>
      <c r="P26" s="440"/>
      <c r="Q26" s="440"/>
      <c r="R26" s="440"/>
    </row>
    <row r="27" spans="1:18" s="25" customFormat="1" ht="3" customHeight="1">
      <c r="A27" s="429"/>
      <c r="B27" s="408"/>
      <c r="C27" s="408"/>
      <c r="D27" s="408"/>
      <c r="E27" s="393"/>
      <c r="F27" s="407"/>
      <c r="G27" s="397"/>
      <c r="H27" s="397"/>
      <c r="I27" s="397"/>
      <c r="J27" s="440"/>
      <c r="K27" s="440"/>
      <c r="L27" s="440"/>
      <c r="M27" s="440"/>
      <c r="N27" s="440"/>
      <c r="O27" s="440"/>
      <c r="P27" s="440"/>
      <c r="Q27" s="440"/>
      <c r="R27" s="440"/>
    </row>
    <row r="28" spans="1:18" s="20" customFormat="1" ht="49.5" customHeight="1">
      <c r="A28" s="441" t="s">
        <v>275</v>
      </c>
      <c r="B28" s="501" t="s">
        <v>402</v>
      </c>
      <c r="C28" s="501"/>
      <c r="D28" s="502"/>
      <c r="E28" s="576"/>
      <c r="F28" s="577"/>
      <c r="G28" s="578"/>
      <c r="H28" s="409"/>
      <c r="I28" s="409"/>
      <c r="J28" s="442"/>
      <c r="K28" s="443"/>
      <c r="L28" s="444"/>
      <c r="M28" s="444"/>
      <c r="N28" s="444"/>
      <c r="O28" s="444"/>
      <c r="P28" s="444"/>
      <c r="Q28" s="444"/>
      <c r="R28" s="444"/>
    </row>
    <row r="29" spans="1:18" s="20" customFormat="1" ht="49.5" customHeight="1">
      <c r="A29" s="441" t="s">
        <v>276</v>
      </c>
      <c r="B29" s="501" t="s">
        <v>268</v>
      </c>
      <c r="C29" s="501"/>
      <c r="D29" s="502"/>
      <c r="E29" s="579"/>
      <c r="F29" s="580"/>
      <c r="G29" s="581"/>
      <c r="H29" s="410"/>
      <c r="I29" s="410"/>
      <c r="J29" s="443"/>
      <c r="K29" s="443"/>
      <c r="L29" s="444"/>
      <c r="M29" s="444"/>
      <c r="N29" s="444"/>
      <c r="O29" s="444"/>
      <c r="P29" s="444"/>
      <c r="Q29" s="444"/>
      <c r="R29" s="444"/>
    </row>
    <row r="30" spans="1:18" s="20" customFormat="1" ht="49.5" customHeight="1">
      <c r="A30" s="441" t="s">
        <v>277</v>
      </c>
      <c r="B30" s="501" t="s">
        <v>269</v>
      </c>
      <c r="C30" s="501"/>
      <c r="D30" s="502"/>
      <c r="E30" s="485">
        <f>SUM(E28:E29)</f>
        <v>0</v>
      </c>
      <c r="F30" s="486"/>
      <c r="G30" s="487"/>
      <c r="H30" s="410"/>
      <c r="I30" s="410"/>
      <c r="J30" s="443"/>
      <c r="K30" s="443"/>
      <c r="L30" s="444"/>
      <c r="M30" s="444"/>
      <c r="N30" s="444"/>
      <c r="O30" s="444"/>
      <c r="P30" s="444"/>
      <c r="Q30" s="444"/>
      <c r="R30" s="444"/>
    </row>
    <row r="31" spans="1:18" s="20" customFormat="1" ht="50.25" customHeight="1">
      <c r="A31" s="441" t="s">
        <v>278</v>
      </c>
      <c r="B31" s="501" t="s">
        <v>270</v>
      </c>
      <c r="C31" s="501"/>
      <c r="D31" s="502"/>
      <c r="E31" s="485">
        <f>ROUND(E30*10%,0)</f>
        <v>0</v>
      </c>
      <c r="F31" s="488"/>
      <c r="G31" s="487"/>
      <c r="H31" s="410"/>
      <c r="I31" s="410"/>
      <c r="J31" s="443"/>
      <c r="K31" s="443"/>
      <c r="L31" s="444"/>
      <c r="M31" s="444"/>
      <c r="N31" s="444"/>
      <c r="O31" s="444"/>
      <c r="P31" s="444"/>
      <c r="Q31" s="444"/>
      <c r="R31" s="444"/>
    </row>
    <row r="32" spans="1:18" s="21" customFormat="1" ht="33" customHeight="1">
      <c r="A32" s="412"/>
      <c r="B32" s="412"/>
      <c r="C32" s="411"/>
      <c r="D32" s="411"/>
      <c r="E32" s="412"/>
      <c r="F32" s="411"/>
      <c r="G32" s="411"/>
      <c r="H32" s="411"/>
      <c r="I32" s="411"/>
      <c r="J32" s="445"/>
      <c r="K32" s="445"/>
      <c r="L32" s="445"/>
      <c r="M32" s="445"/>
      <c r="N32" s="445"/>
      <c r="O32" s="445"/>
      <c r="P32" s="445"/>
      <c r="Q32" s="445"/>
      <c r="R32" s="445"/>
    </row>
    <row r="33" spans="1:18" s="28" customFormat="1" ht="30.75" customHeight="1">
      <c r="A33" s="414"/>
      <c r="B33" s="415"/>
      <c r="C33" s="413"/>
      <c r="D33" s="413"/>
      <c r="E33" s="414"/>
      <c r="F33" s="415"/>
      <c r="G33" s="415"/>
      <c r="H33" s="416"/>
      <c r="I33" s="416"/>
      <c r="J33" s="446"/>
      <c r="K33" s="446"/>
      <c r="L33" s="446"/>
      <c r="M33" s="446"/>
      <c r="N33" s="446"/>
      <c r="O33" s="446"/>
      <c r="P33" s="446"/>
      <c r="Q33" s="446"/>
      <c r="R33" s="446"/>
    </row>
    <row r="34" spans="1:18" s="27" customFormat="1" ht="30" customHeight="1">
      <c r="A34" s="414"/>
      <c r="B34" s="415"/>
      <c r="C34" s="415"/>
      <c r="D34" s="415"/>
      <c r="E34" s="414"/>
      <c r="F34" s="415"/>
      <c r="G34" s="415"/>
      <c r="H34" s="417"/>
      <c r="I34" s="417"/>
      <c r="J34" s="447"/>
      <c r="K34" s="447"/>
      <c r="L34" s="447"/>
      <c r="M34" s="447"/>
      <c r="N34" s="447"/>
      <c r="O34" s="447"/>
      <c r="P34" s="447"/>
      <c r="Q34" s="447"/>
      <c r="R34" s="447"/>
    </row>
    <row r="35" spans="1:18" s="27" customFormat="1" ht="30" customHeight="1">
      <c r="A35" s="414"/>
      <c r="B35" s="448"/>
      <c r="C35" s="448"/>
      <c r="D35" s="415"/>
      <c r="E35" s="414"/>
      <c r="F35" s="448"/>
      <c r="G35" s="448"/>
      <c r="H35" s="417"/>
      <c r="I35" s="417"/>
      <c r="J35" s="449"/>
      <c r="K35" s="449"/>
      <c r="L35" s="447"/>
      <c r="M35" s="447"/>
      <c r="N35" s="447"/>
      <c r="O35" s="447"/>
      <c r="P35" s="447"/>
      <c r="Q35" s="447"/>
      <c r="R35" s="447"/>
    </row>
    <row r="36" spans="1:18" s="27" customFormat="1" ht="32.25" customHeight="1">
      <c r="A36" s="414"/>
      <c r="B36" s="415"/>
      <c r="C36" s="448"/>
      <c r="D36" s="415"/>
      <c r="E36" s="414"/>
      <c r="F36" s="417"/>
      <c r="G36" s="416"/>
      <c r="H36" s="417"/>
      <c r="I36" s="417"/>
      <c r="J36" s="449"/>
      <c r="K36" s="449"/>
      <c r="L36" s="447"/>
      <c r="M36" s="447"/>
      <c r="N36" s="447"/>
      <c r="O36" s="447"/>
      <c r="P36" s="447"/>
      <c r="Q36" s="447"/>
      <c r="R36" s="447"/>
    </row>
    <row r="37" spans="1:18" s="27" customFormat="1" ht="33.75" customHeight="1">
      <c r="A37" s="414"/>
      <c r="B37" s="415"/>
      <c r="C37" s="415"/>
      <c r="D37" s="415"/>
      <c r="E37" s="414"/>
      <c r="F37" s="503"/>
      <c r="G37" s="503"/>
      <c r="H37" s="503"/>
      <c r="I37" s="503"/>
      <c r="J37" s="449"/>
      <c r="K37" s="449"/>
      <c r="L37" s="447"/>
      <c r="M37" s="447"/>
      <c r="N37" s="447"/>
      <c r="O37" s="447"/>
      <c r="P37" s="447"/>
      <c r="Q37" s="447"/>
      <c r="R37" s="447"/>
    </row>
    <row r="38" spans="1:18" s="27" customFormat="1" ht="30" customHeight="1">
      <c r="A38" s="276"/>
      <c r="B38" s="447"/>
      <c r="C38" s="415"/>
      <c r="D38" s="415"/>
      <c r="E38" s="64"/>
      <c r="F38" s="503"/>
      <c r="G38" s="503"/>
      <c r="H38" s="503"/>
      <c r="I38" s="503"/>
      <c r="J38" s="449"/>
      <c r="K38" s="449"/>
      <c r="L38" s="447"/>
      <c r="M38" s="447"/>
      <c r="N38" s="447"/>
      <c r="O38" s="447"/>
      <c r="P38" s="447"/>
      <c r="Q38" s="447"/>
      <c r="R38" s="447"/>
    </row>
    <row r="39" spans="1:18" s="27" customFormat="1" ht="23.25" customHeight="1" thickBot="1">
      <c r="A39" s="276"/>
      <c r="B39" s="447"/>
      <c r="C39" s="415"/>
      <c r="D39" s="415"/>
      <c r="E39" s="64"/>
      <c r="F39" s="481"/>
      <c r="G39" s="481"/>
      <c r="H39" s="481"/>
      <c r="I39" s="481"/>
      <c r="J39" s="449"/>
      <c r="K39" s="449"/>
      <c r="L39" s="447"/>
      <c r="M39" s="447"/>
      <c r="N39" s="447"/>
      <c r="O39" s="447"/>
      <c r="P39" s="447"/>
      <c r="Q39" s="447"/>
      <c r="R39" s="447"/>
    </row>
    <row r="40" spans="1:11" s="34" customFormat="1" ht="18" customHeight="1">
      <c r="A40" s="489"/>
      <c r="B40" s="490"/>
      <c r="C40" s="490"/>
      <c r="D40" s="490"/>
      <c r="E40" s="490"/>
      <c r="F40" s="490"/>
      <c r="G40" s="490"/>
      <c r="H40" s="490"/>
      <c r="I40" s="490"/>
      <c r="J40" s="490"/>
      <c r="K40" s="491"/>
    </row>
    <row r="41" spans="1:11" s="34" customFormat="1" ht="18" customHeight="1">
      <c r="A41" s="492"/>
      <c r="B41" s="493"/>
      <c r="C41" s="493"/>
      <c r="D41" s="493"/>
      <c r="E41" s="493"/>
      <c r="F41" s="493"/>
      <c r="G41" s="493"/>
      <c r="H41" s="493"/>
      <c r="I41" s="493"/>
      <c r="J41" s="493"/>
      <c r="K41" s="494"/>
    </row>
    <row r="42" spans="1:11" s="34" customFormat="1" ht="18" customHeight="1" thickBot="1">
      <c r="A42" s="495"/>
      <c r="B42" s="496"/>
      <c r="C42" s="496"/>
      <c r="D42" s="496"/>
      <c r="E42" s="496"/>
      <c r="F42" s="496"/>
      <c r="G42" s="496"/>
      <c r="H42" s="496"/>
      <c r="I42" s="496"/>
      <c r="J42" s="496"/>
      <c r="K42" s="497"/>
    </row>
    <row r="43" spans="1:11" s="34" customFormat="1" ht="22.5" customHeight="1">
      <c r="A43" s="498"/>
      <c r="B43" s="499"/>
      <c r="C43" s="499"/>
      <c r="D43" s="499"/>
      <c r="E43" s="500"/>
      <c r="F43" s="498"/>
      <c r="G43" s="499"/>
      <c r="H43" s="499"/>
      <c r="I43" s="499"/>
      <c r="J43" s="510"/>
      <c r="K43" s="511"/>
    </row>
    <row r="44" spans="1:11" s="35" customFormat="1" ht="27" customHeight="1">
      <c r="A44" s="504"/>
      <c r="B44" s="505"/>
      <c r="C44" s="505"/>
      <c r="D44" s="505"/>
      <c r="E44" s="506"/>
      <c r="F44" s="512"/>
      <c r="G44" s="513"/>
      <c r="H44" s="513"/>
      <c r="I44" s="513"/>
      <c r="J44" s="513"/>
      <c r="K44" s="514"/>
    </row>
    <row r="45" spans="1:11" s="35" customFormat="1" ht="26.25" customHeight="1">
      <c r="A45" s="507"/>
      <c r="B45" s="508"/>
      <c r="C45" s="508"/>
      <c r="D45" s="508"/>
      <c r="E45" s="509"/>
      <c r="F45" s="512"/>
      <c r="G45" s="513"/>
      <c r="H45" s="513"/>
      <c r="I45" s="513"/>
      <c r="J45" s="513"/>
      <c r="K45" s="514"/>
    </row>
    <row r="46" spans="1:11" s="35" customFormat="1" ht="51" customHeight="1" thickBot="1">
      <c r="A46" s="507"/>
      <c r="B46" s="508"/>
      <c r="C46" s="508"/>
      <c r="D46" s="508"/>
      <c r="E46" s="509"/>
      <c r="F46" s="515"/>
      <c r="G46" s="516"/>
      <c r="H46" s="516"/>
      <c r="I46" s="516"/>
      <c r="J46" s="516"/>
      <c r="K46" s="517"/>
    </row>
    <row r="47" spans="1:18" s="24" customFormat="1" ht="30" customHeight="1" thickBot="1">
      <c r="A47" s="418"/>
      <c r="B47" s="418"/>
      <c r="C47" s="418"/>
      <c r="D47" s="418"/>
      <c r="E47" s="418"/>
      <c r="F47" s="418"/>
      <c r="G47" s="418"/>
      <c r="H47" s="418"/>
      <c r="I47" s="418"/>
      <c r="J47" s="450"/>
      <c r="K47" s="450"/>
      <c r="L47" s="450"/>
      <c r="M47" s="450"/>
      <c r="N47" s="450"/>
      <c r="O47" s="450"/>
      <c r="P47" s="450"/>
      <c r="Q47" s="450"/>
      <c r="R47" s="450"/>
    </row>
    <row r="48" spans="1:18" s="24" customFormat="1" ht="30" customHeight="1" thickTop="1">
      <c r="A48" s="418"/>
      <c r="B48" s="418"/>
      <c r="C48" s="418"/>
      <c r="D48" s="538"/>
      <c r="E48" s="539"/>
      <c r="F48" s="539"/>
      <c r="G48" s="540"/>
      <c r="H48" s="418"/>
      <c r="I48" s="418"/>
      <c r="J48" s="450"/>
      <c r="K48" s="450"/>
      <c r="L48" s="450"/>
      <c r="M48" s="450"/>
      <c r="N48" s="450"/>
      <c r="O48" s="450"/>
      <c r="P48" s="450"/>
      <c r="Q48" s="450"/>
      <c r="R48" s="450"/>
    </row>
    <row r="49" spans="1:18" s="24" customFormat="1" ht="30" customHeight="1">
      <c r="A49" s="418"/>
      <c r="B49" s="418"/>
      <c r="C49" s="418"/>
      <c r="D49" s="541"/>
      <c r="E49" s="542"/>
      <c r="F49" s="542"/>
      <c r="G49" s="543"/>
      <c r="H49" s="418"/>
      <c r="I49" s="418"/>
      <c r="J49" s="450"/>
      <c r="K49" s="450"/>
      <c r="L49" s="450"/>
      <c r="M49" s="450"/>
      <c r="N49" s="450"/>
      <c r="O49" s="450"/>
      <c r="P49" s="450"/>
      <c r="Q49" s="450"/>
      <c r="R49" s="450"/>
    </row>
    <row r="50" spans="1:18" s="24" customFormat="1" ht="30" customHeight="1">
      <c r="A50" s="418"/>
      <c r="B50" s="418"/>
      <c r="C50" s="418"/>
      <c r="D50" s="532"/>
      <c r="E50" s="533"/>
      <c r="F50" s="533"/>
      <c r="G50" s="534"/>
      <c r="H50" s="418"/>
      <c r="I50" s="418"/>
      <c r="J50" s="450"/>
      <c r="K50" s="450"/>
      <c r="L50" s="450"/>
      <c r="M50" s="450"/>
      <c r="N50" s="450"/>
      <c r="O50" s="450"/>
      <c r="P50" s="450"/>
      <c r="Q50" s="450"/>
      <c r="R50" s="450"/>
    </row>
    <row r="51" spans="1:18" s="24" customFormat="1" ht="30" customHeight="1">
      <c r="A51" s="418"/>
      <c r="B51" s="418"/>
      <c r="C51" s="418"/>
      <c r="D51" s="532"/>
      <c r="E51" s="533"/>
      <c r="F51" s="533"/>
      <c r="G51" s="534"/>
      <c r="H51" s="418"/>
      <c r="I51" s="418"/>
      <c r="J51" s="450"/>
      <c r="K51" s="450"/>
      <c r="L51" s="450"/>
      <c r="M51" s="450"/>
      <c r="N51" s="450"/>
      <c r="O51" s="450"/>
      <c r="P51" s="450"/>
      <c r="Q51" s="450"/>
      <c r="R51" s="450"/>
    </row>
    <row r="52" spans="1:18" s="24" customFormat="1" ht="30" customHeight="1">
      <c r="A52" s="418"/>
      <c r="B52" s="418"/>
      <c r="C52" s="418"/>
      <c r="D52" s="532"/>
      <c r="E52" s="533"/>
      <c r="F52" s="533"/>
      <c r="G52" s="534"/>
      <c r="H52" s="418"/>
      <c r="I52" s="418"/>
      <c r="J52" s="450"/>
      <c r="K52" s="450"/>
      <c r="L52" s="450"/>
      <c r="M52" s="450"/>
      <c r="N52" s="450"/>
      <c r="O52" s="450"/>
      <c r="P52" s="450"/>
      <c r="Q52" s="450"/>
      <c r="R52" s="450"/>
    </row>
    <row r="53" spans="1:18" s="24" customFormat="1" ht="42" customHeight="1" thickBot="1">
      <c r="A53" s="418"/>
      <c r="B53" s="418"/>
      <c r="C53" s="418"/>
      <c r="D53" s="535"/>
      <c r="E53" s="536"/>
      <c r="F53" s="536"/>
      <c r="G53" s="537"/>
      <c r="H53" s="418"/>
      <c r="I53" s="418"/>
      <c r="J53" s="450"/>
      <c r="K53" s="450"/>
      <c r="L53" s="450"/>
      <c r="M53" s="450"/>
      <c r="N53" s="450"/>
      <c r="O53" s="450"/>
      <c r="P53" s="450"/>
      <c r="Q53" s="450"/>
      <c r="R53" s="450"/>
    </row>
    <row r="54" spans="1:18" s="14" customFormat="1" ht="30" customHeight="1" thickTop="1">
      <c r="A54" s="418"/>
      <c r="B54" s="418"/>
      <c r="C54" s="418"/>
      <c r="D54" s="418"/>
      <c r="E54" s="418"/>
      <c r="F54" s="418"/>
      <c r="G54" s="418"/>
      <c r="H54" s="418"/>
      <c r="I54" s="418"/>
      <c r="J54" s="451"/>
      <c r="K54" s="451"/>
      <c r="L54" s="451"/>
      <c r="M54" s="451"/>
      <c r="N54" s="451"/>
      <c r="O54" s="451"/>
      <c r="P54" s="451"/>
      <c r="Q54" s="451"/>
      <c r="R54" s="451"/>
    </row>
    <row r="55" spans="1:18" s="14" customFormat="1" ht="30" customHeight="1">
      <c r="A55" s="418"/>
      <c r="B55" s="418"/>
      <c r="C55" s="418"/>
      <c r="D55" s="418"/>
      <c r="E55" s="418"/>
      <c r="F55" s="418"/>
      <c r="G55" s="418"/>
      <c r="H55" s="418"/>
      <c r="I55" s="418"/>
      <c r="J55" s="451"/>
      <c r="K55" s="451"/>
      <c r="L55" s="451"/>
      <c r="M55" s="451"/>
      <c r="N55" s="451"/>
      <c r="O55" s="451"/>
      <c r="P55" s="451"/>
      <c r="Q55" s="451"/>
      <c r="R55" s="451"/>
    </row>
    <row r="56" spans="1:18" s="14" customFormat="1" ht="30" customHeight="1">
      <c r="A56" s="418"/>
      <c r="B56" s="418"/>
      <c r="C56" s="418"/>
      <c r="D56" s="418"/>
      <c r="E56" s="418"/>
      <c r="F56" s="418"/>
      <c r="G56" s="418"/>
      <c r="H56" s="418"/>
      <c r="I56" s="418"/>
      <c r="J56" s="451"/>
      <c r="K56" s="451"/>
      <c r="L56" s="451"/>
      <c r="M56" s="451"/>
      <c r="N56" s="451"/>
      <c r="O56" s="451"/>
      <c r="P56" s="451"/>
      <c r="Q56" s="451"/>
      <c r="R56" s="451"/>
    </row>
    <row r="57" spans="1:18" s="14" customFormat="1" ht="30" customHeight="1">
      <c r="A57" s="418"/>
      <c r="B57" s="418"/>
      <c r="C57" s="418"/>
      <c r="D57" s="418"/>
      <c r="E57" s="418"/>
      <c r="F57" s="418"/>
      <c r="G57" s="418"/>
      <c r="H57" s="418"/>
      <c r="I57" s="418"/>
      <c r="J57" s="451"/>
      <c r="K57" s="451"/>
      <c r="L57" s="451"/>
      <c r="M57" s="451"/>
      <c r="N57" s="451"/>
      <c r="O57" s="451"/>
      <c r="P57" s="451"/>
      <c r="Q57" s="451"/>
      <c r="R57" s="451"/>
    </row>
    <row r="58" spans="1:18" s="14" customFormat="1" ht="30" customHeight="1">
      <c r="A58" s="418"/>
      <c r="B58" s="418"/>
      <c r="C58" s="418"/>
      <c r="D58" s="418"/>
      <c r="E58" s="418"/>
      <c r="F58" s="418"/>
      <c r="G58" s="418"/>
      <c r="H58" s="418"/>
      <c r="I58" s="418"/>
      <c r="J58" s="451"/>
      <c r="K58" s="451"/>
      <c r="L58" s="451"/>
      <c r="M58" s="451"/>
      <c r="N58" s="451"/>
      <c r="O58" s="451"/>
      <c r="P58" s="451"/>
      <c r="Q58" s="451"/>
      <c r="R58" s="451"/>
    </row>
    <row r="59" spans="1:18" s="14" customFormat="1" ht="30" customHeight="1">
      <c r="A59" s="418"/>
      <c r="B59" s="418"/>
      <c r="C59" s="418"/>
      <c r="D59" s="418"/>
      <c r="E59" s="418"/>
      <c r="F59" s="418"/>
      <c r="G59" s="418"/>
      <c r="H59" s="418"/>
      <c r="I59" s="418"/>
      <c r="J59" s="451"/>
      <c r="K59" s="451"/>
      <c r="L59" s="451"/>
      <c r="M59" s="451"/>
      <c r="N59" s="451"/>
      <c r="O59" s="451"/>
      <c r="P59" s="451"/>
      <c r="Q59" s="451"/>
      <c r="R59" s="451"/>
    </row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</sheetData>
  <sheetProtection/>
  <mergeCells count="49">
    <mergeCell ref="H20:I21"/>
    <mergeCell ref="B8:C8"/>
    <mergeCell ref="B29:D29"/>
    <mergeCell ref="B20:D23"/>
    <mergeCell ref="B11:D11"/>
    <mergeCell ref="B9:C9"/>
    <mergeCell ref="D25:I25"/>
    <mergeCell ref="E28:G28"/>
    <mergeCell ref="E29:G29"/>
    <mergeCell ref="A1:I1"/>
    <mergeCell ref="A2:I2"/>
    <mergeCell ref="A3:I3"/>
    <mergeCell ref="B30:D30"/>
    <mergeCell ref="G8:I8"/>
    <mergeCell ref="F9:H9"/>
    <mergeCell ref="D6:E6"/>
    <mergeCell ref="G7:I7"/>
    <mergeCell ref="G23:I23"/>
    <mergeCell ref="B25:C25"/>
    <mergeCell ref="D52:G52"/>
    <mergeCell ref="D53:G53"/>
    <mergeCell ref="D48:G48"/>
    <mergeCell ref="D49:G49"/>
    <mergeCell ref="D50:G50"/>
    <mergeCell ref="D51:G51"/>
    <mergeCell ref="A5:A9"/>
    <mergeCell ref="A20:A23"/>
    <mergeCell ref="D7:E7"/>
    <mergeCell ref="D8:E8"/>
    <mergeCell ref="A11:A17"/>
    <mergeCell ref="D9:E9"/>
    <mergeCell ref="D5:G5"/>
    <mergeCell ref="B5:C5"/>
    <mergeCell ref="B6:C6"/>
    <mergeCell ref="B7:C7"/>
    <mergeCell ref="A44:E44"/>
    <mergeCell ref="A45:E45"/>
    <mergeCell ref="A46:E46"/>
    <mergeCell ref="F43:K43"/>
    <mergeCell ref="F44:K44"/>
    <mergeCell ref="F45:K45"/>
    <mergeCell ref="F46:K46"/>
    <mergeCell ref="E30:G30"/>
    <mergeCell ref="E31:G31"/>
    <mergeCell ref="A40:K42"/>
    <mergeCell ref="A43:E43"/>
    <mergeCell ref="B28:D28"/>
    <mergeCell ref="B31:D31"/>
    <mergeCell ref="F37:I38"/>
  </mergeCells>
  <printOptions horizontalCentered="1"/>
  <pageMargins left="0.75" right="0.75" top="0.75" bottom="0.75" header="0.5" footer="0.5"/>
  <pageSetup fitToHeight="1" fitToWidth="1" horizontalDpi="600" verticalDpi="600" orientation="portrait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7"/>
  <sheetViews>
    <sheetView showGridLines="0" view="pageBreakPreview" zoomScale="6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13" sqref="I13"/>
    </sheetView>
  </sheetViews>
  <sheetFormatPr defaultColWidth="9.140625" defaultRowHeight="12.75"/>
  <cols>
    <col min="1" max="1" width="4.140625" style="137" customWidth="1"/>
    <col min="2" max="2" width="48.140625" style="138" customWidth="1"/>
    <col min="3" max="3" width="15.7109375" style="340" customWidth="1"/>
    <col min="4" max="4" width="16.8515625" style="340" customWidth="1"/>
    <col min="5" max="5" width="15.8515625" style="341" customWidth="1"/>
    <col min="6" max="6" width="21.57421875" style="342" customWidth="1"/>
    <col min="7" max="7" width="12.57421875" style="138" customWidth="1"/>
    <col min="8" max="8" width="19.7109375" style="342" customWidth="1"/>
    <col min="9" max="9" width="14.140625" style="0" bestFit="1" customWidth="1"/>
  </cols>
  <sheetData>
    <row r="1" spans="1:8" s="29" customFormat="1" ht="24" customHeight="1">
      <c r="A1" s="236"/>
      <c r="B1" s="285" t="s">
        <v>12</v>
      </c>
      <c r="C1" s="585" t="str">
        <f>SF424A!$C$2</f>
        <v>     </v>
      </c>
      <c r="D1" s="586"/>
      <c r="E1" s="586"/>
      <c r="F1" s="586"/>
      <c r="G1" s="586"/>
      <c r="H1" s="586"/>
    </row>
    <row r="2" spans="1:8" s="30" customFormat="1" ht="36" customHeight="1">
      <c r="A2" s="237" t="s">
        <v>379</v>
      </c>
      <c r="B2" s="286"/>
      <c r="C2" s="287"/>
      <c r="D2" s="287"/>
      <c r="E2" s="286"/>
      <c r="F2" s="288"/>
      <c r="G2" s="286"/>
      <c r="H2" s="288"/>
    </row>
    <row r="3" spans="1:8" s="31" customFormat="1" ht="19.5" customHeight="1" hidden="1">
      <c r="A3" s="587"/>
      <c r="B3" s="589"/>
      <c r="C3" s="590"/>
      <c r="D3" s="590"/>
      <c r="E3" s="289"/>
      <c r="F3" s="290"/>
      <c r="G3" s="291"/>
      <c r="H3" s="292"/>
    </row>
    <row r="4" spans="1:8" s="31" customFormat="1" ht="19.5" customHeight="1" hidden="1">
      <c r="A4" s="587"/>
      <c r="B4" s="588"/>
      <c r="C4" s="588"/>
      <c r="D4" s="588"/>
      <c r="E4" s="293"/>
      <c r="F4" s="290"/>
      <c r="G4" s="294"/>
      <c r="H4" s="295"/>
    </row>
    <row r="5" spans="1:8" s="31" customFormat="1" ht="19.5" customHeight="1">
      <c r="A5" s="591" t="s">
        <v>326</v>
      </c>
      <c r="B5" s="592"/>
      <c r="C5" s="592"/>
      <c r="D5" s="592"/>
      <c r="E5" s="592"/>
      <c r="F5" s="592"/>
      <c r="G5" s="592"/>
      <c r="H5" s="592"/>
    </row>
    <row r="6" spans="1:8" s="31" customFormat="1" ht="12" customHeight="1">
      <c r="A6" s="242"/>
      <c r="B6" s="296"/>
      <c r="C6" s="297"/>
      <c r="D6" s="297"/>
      <c r="E6" s="298"/>
      <c r="F6" s="299"/>
      <c r="G6" s="291"/>
      <c r="H6" s="292"/>
    </row>
    <row r="7" spans="1:8" s="32" customFormat="1" ht="64.5" customHeight="1">
      <c r="A7" s="594" t="s">
        <v>54</v>
      </c>
      <c r="B7" s="595"/>
      <c r="C7" s="300" t="s">
        <v>50</v>
      </c>
      <c r="D7" s="300" t="s">
        <v>49</v>
      </c>
      <c r="E7" s="301" t="s">
        <v>45</v>
      </c>
      <c r="F7" s="302" t="s">
        <v>269</v>
      </c>
      <c r="G7" s="303" t="s">
        <v>52</v>
      </c>
      <c r="H7" s="302" t="s">
        <v>53</v>
      </c>
    </row>
    <row r="8" spans="1:8" s="49" customFormat="1" ht="13.5">
      <c r="A8" s="601" t="s">
        <v>319</v>
      </c>
      <c r="B8" s="602"/>
      <c r="C8" s="304" t="s">
        <v>320</v>
      </c>
      <c r="D8" s="304" t="s">
        <v>321</v>
      </c>
      <c r="E8" s="304" t="s">
        <v>322</v>
      </c>
      <c r="F8" s="305" t="s">
        <v>323</v>
      </c>
      <c r="G8" s="305" t="s">
        <v>324</v>
      </c>
      <c r="H8" s="306" t="s">
        <v>325</v>
      </c>
    </row>
    <row r="9" spans="1:8" s="243" customFormat="1" ht="19.5" customHeight="1">
      <c r="A9" s="598" t="s">
        <v>48</v>
      </c>
      <c r="B9" s="599"/>
      <c r="C9" s="599"/>
      <c r="D9" s="599"/>
      <c r="E9" s="599"/>
      <c r="F9" s="599"/>
      <c r="G9" s="599"/>
      <c r="H9" s="600"/>
    </row>
    <row r="10" spans="1:9" s="19" customFormat="1" ht="16.5" customHeight="1">
      <c r="A10" s="244" t="s">
        <v>13</v>
      </c>
      <c r="B10" s="307" t="s">
        <v>0</v>
      </c>
      <c r="C10" s="308">
        <v>84000</v>
      </c>
      <c r="D10" s="308"/>
      <c r="E10" s="309">
        <v>2</v>
      </c>
      <c r="F10" s="310">
        <f aca="true" t="shared" si="0" ref="F10:F17">SUM(C10:D10)</f>
        <v>84000</v>
      </c>
      <c r="G10" s="311">
        <v>0</v>
      </c>
      <c r="H10" s="310">
        <f>ROUND(F10*G10,0)</f>
        <v>0</v>
      </c>
      <c r="I10" s="275">
        <f>IF(F10&gt;0,F10/E10," ")</f>
        <v>42000</v>
      </c>
    </row>
    <row r="11" spans="1:9" s="19" customFormat="1" ht="16.5" customHeight="1">
      <c r="A11" s="244" t="s">
        <v>15</v>
      </c>
      <c r="B11" s="307" t="s">
        <v>327</v>
      </c>
      <c r="C11" s="308"/>
      <c r="D11" s="308"/>
      <c r="E11" s="309"/>
      <c r="F11" s="310">
        <f t="shared" si="0"/>
        <v>0</v>
      </c>
      <c r="G11" s="311">
        <v>0</v>
      </c>
      <c r="H11" s="310">
        <f aca="true" t="shared" si="1" ref="H11:H17">F11*G11</f>
        <v>0</v>
      </c>
      <c r="I11" s="275" t="str">
        <f aca="true" t="shared" si="2" ref="I11:I17">IF(F11&gt;0,F11/E11," ")</f>
        <v> </v>
      </c>
    </row>
    <row r="12" spans="1:9" s="19" customFormat="1" ht="16.5" customHeight="1">
      <c r="A12" s="244" t="s">
        <v>17</v>
      </c>
      <c r="B12" s="307" t="s">
        <v>46</v>
      </c>
      <c r="C12" s="308"/>
      <c r="D12" s="308"/>
      <c r="E12" s="309"/>
      <c r="F12" s="310">
        <f t="shared" si="0"/>
        <v>0</v>
      </c>
      <c r="G12" s="311">
        <v>0</v>
      </c>
      <c r="H12" s="310">
        <f t="shared" si="1"/>
        <v>0</v>
      </c>
      <c r="I12" s="275" t="str">
        <f t="shared" si="2"/>
        <v> </v>
      </c>
    </row>
    <row r="13" spans="1:9" s="19" customFormat="1" ht="16.5" customHeight="1">
      <c r="A13" s="244" t="s">
        <v>44</v>
      </c>
      <c r="B13" s="307" t="s">
        <v>1</v>
      </c>
      <c r="C13" s="308"/>
      <c r="D13" s="308"/>
      <c r="E13" s="309"/>
      <c r="F13" s="310">
        <f t="shared" si="0"/>
        <v>0</v>
      </c>
      <c r="G13" s="311">
        <v>0</v>
      </c>
      <c r="H13" s="310">
        <f t="shared" si="1"/>
        <v>0</v>
      </c>
      <c r="I13" s="275" t="str">
        <f t="shared" si="2"/>
        <v> </v>
      </c>
    </row>
    <row r="14" spans="1:9" s="19" customFormat="1" ht="16.5" customHeight="1">
      <c r="A14" s="244" t="s">
        <v>20</v>
      </c>
      <c r="B14" s="307" t="s">
        <v>47</v>
      </c>
      <c r="C14" s="452"/>
      <c r="D14" s="308"/>
      <c r="E14" s="309"/>
      <c r="F14" s="310">
        <f>SUM(C14:D14)</f>
        <v>0</v>
      </c>
      <c r="G14" s="311">
        <v>0</v>
      </c>
      <c r="H14" s="310">
        <f t="shared" si="1"/>
        <v>0</v>
      </c>
      <c r="I14" s="275" t="str">
        <f t="shared" si="2"/>
        <v> </v>
      </c>
    </row>
    <row r="15" spans="1:9" s="19" customFormat="1" ht="16.5" customHeight="1">
      <c r="A15" s="244" t="s">
        <v>22</v>
      </c>
      <c r="B15" s="307" t="s">
        <v>2</v>
      </c>
      <c r="C15" s="308"/>
      <c r="D15" s="308"/>
      <c r="E15" s="309"/>
      <c r="F15" s="310">
        <f t="shared" si="0"/>
        <v>0</v>
      </c>
      <c r="G15" s="311">
        <v>0</v>
      </c>
      <c r="H15" s="310">
        <f t="shared" si="1"/>
        <v>0</v>
      </c>
      <c r="I15" s="275" t="str">
        <f t="shared" si="2"/>
        <v> </v>
      </c>
    </row>
    <row r="16" spans="1:9" s="19" customFormat="1" ht="16.5" customHeight="1">
      <c r="A16" s="244" t="s">
        <v>24</v>
      </c>
      <c r="B16" s="307" t="s">
        <v>3</v>
      </c>
      <c r="C16" s="308"/>
      <c r="D16" s="308"/>
      <c r="E16" s="309" t="str">
        <f>IF(C16&lt;1," ","# of FTE")</f>
        <v> </v>
      </c>
      <c r="F16" s="310">
        <f t="shared" si="0"/>
        <v>0</v>
      </c>
      <c r="G16" s="311">
        <v>0</v>
      </c>
      <c r="H16" s="310">
        <f t="shared" si="1"/>
        <v>0</v>
      </c>
      <c r="I16" s="275" t="str">
        <f t="shared" si="2"/>
        <v> </v>
      </c>
    </row>
    <row r="17" spans="1:9" s="19" customFormat="1" ht="16.5" customHeight="1">
      <c r="A17" s="244" t="s">
        <v>26</v>
      </c>
      <c r="B17" s="307" t="s">
        <v>4</v>
      </c>
      <c r="C17" s="308"/>
      <c r="D17" s="308"/>
      <c r="E17" s="309" t="str">
        <f>IF(C17&lt;1," ","# of FTE")</f>
        <v> </v>
      </c>
      <c r="F17" s="310">
        <f t="shared" si="0"/>
        <v>0</v>
      </c>
      <c r="G17" s="311">
        <v>0</v>
      </c>
      <c r="H17" s="310">
        <f t="shared" si="1"/>
        <v>0</v>
      </c>
      <c r="I17" s="275" t="str">
        <f t="shared" si="2"/>
        <v> </v>
      </c>
    </row>
    <row r="18" spans="1:8" s="16" customFormat="1" ht="33" customHeight="1">
      <c r="A18" s="245" t="s">
        <v>28</v>
      </c>
      <c r="B18" s="582" t="s">
        <v>350</v>
      </c>
      <c r="C18" s="583"/>
      <c r="D18" s="583"/>
      <c r="E18" s="583"/>
      <c r="F18" s="583"/>
      <c r="G18" s="583"/>
      <c r="H18" s="584"/>
    </row>
    <row r="19" spans="1:9" s="16" customFormat="1" ht="19.5" customHeight="1">
      <c r="A19" s="277"/>
      <c r="B19" s="312"/>
      <c r="C19" s="308"/>
      <c r="D19" s="308"/>
      <c r="E19" s="309" t="str">
        <f>IF(C19&lt;1," ","# of FTE")</f>
        <v> </v>
      </c>
      <c r="F19" s="310">
        <f>SUM(C19:D19)</f>
        <v>0</v>
      </c>
      <c r="G19" s="311">
        <v>0</v>
      </c>
      <c r="H19" s="310">
        <f>F19*G19</f>
        <v>0</v>
      </c>
      <c r="I19" s="275" t="str">
        <f>IF(F19&gt;0,F19/E19," ")</f>
        <v> </v>
      </c>
    </row>
    <row r="20" spans="1:9" s="16" customFormat="1" ht="19.5" customHeight="1">
      <c r="A20" s="277"/>
      <c r="B20" s="312"/>
      <c r="C20" s="308"/>
      <c r="D20" s="308"/>
      <c r="E20" s="309" t="str">
        <f>IF(C20&lt;1," ","# of FTE")</f>
        <v> </v>
      </c>
      <c r="F20" s="310">
        <f>SUM(C20:D20)</f>
        <v>0</v>
      </c>
      <c r="G20" s="311">
        <v>0</v>
      </c>
      <c r="H20" s="310">
        <f>F20*G20</f>
        <v>0</v>
      </c>
      <c r="I20" s="275" t="str">
        <f>IF(F20&gt;0,F20/E20," ")</f>
        <v> </v>
      </c>
    </row>
    <row r="21" spans="1:9" s="16" customFormat="1" ht="19.5" customHeight="1">
      <c r="A21" s="277"/>
      <c r="B21" s="312"/>
      <c r="C21" s="308"/>
      <c r="D21" s="308"/>
      <c r="E21" s="309" t="str">
        <f>IF(C21&lt;1," ","# of FTE")</f>
        <v> </v>
      </c>
      <c r="F21" s="310">
        <f>SUM(C21:D21)</f>
        <v>0</v>
      </c>
      <c r="G21" s="311">
        <v>0</v>
      </c>
      <c r="H21" s="310">
        <f>F21*G21</f>
        <v>0</v>
      </c>
      <c r="I21" s="275" t="str">
        <f>IF(F21&gt;0,F21/E21," ")</f>
        <v> </v>
      </c>
    </row>
    <row r="22" spans="1:9" s="16" customFormat="1" ht="19.5" customHeight="1">
      <c r="A22" s="277"/>
      <c r="B22" s="312"/>
      <c r="C22" s="308"/>
      <c r="D22" s="308"/>
      <c r="E22" s="309" t="str">
        <f>IF(C22&lt;1," ","# of FTE")</f>
        <v> </v>
      </c>
      <c r="F22" s="310">
        <f>SUM(C22:D22)</f>
        <v>0</v>
      </c>
      <c r="G22" s="311">
        <v>0</v>
      </c>
      <c r="H22" s="310">
        <f>F22*G22</f>
        <v>0</v>
      </c>
      <c r="I22" s="275" t="str">
        <f>IF(F22&gt;0,F22/E22," ")</f>
        <v> </v>
      </c>
    </row>
    <row r="23" spans="1:9" s="19" customFormat="1" ht="21" customHeight="1">
      <c r="A23" s="246"/>
      <c r="B23" s="312"/>
      <c r="C23" s="308"/>
      <c r="D23" s="308"/>
      <c r="E23" s="309" t="str">
        <f>IF(C23&lt;1," ","# of FTE")</f>
        <v> </v>
      </c>
      <c r="F23" s="310">
        <f>SUM(C23:D23)</f>
        <v>0</v>
      </c>
      <c r="G23" s="311">
        <v>0</v>
      </c>
      <c r="H23" s="310">
        <f>F23*G23</f>
        <v>0</v>
      </c>
      <c r="I23" s="275" t="str">
        <f>IF(F23&gt;0,F23/E23," ")</f>
        <v> </v>
      </c>
    </row>
    <row r="24" spans="1:8" s="247" customFormat="1" ht="16.5" customHeight="1">
      <c r="A24" s="598" t="s">
        <v>5</v>
      </c>
      <c r="B24" s="599"/>
      <c r="C24" s="599"/>
      <c r="D24" s="599"/>
      <c r="E24" s="599"/>
      <c r="F24" s="599"/>
      <c r="G24" s="599"/>
      <c r="H24" s="600"/>
    </row>
    <row r="25" spans="1:9" s="247" customFormat="1" ht="23.25" customHeight="1">
      <c r="A25" s="244" t="s">
        <v>30</v>
      </c>
      <c r="B25" s="313" t="s">
        <v>0</v>
      </c>
      <c r="C25" s="281"/>
      <c r="D25" s="281"/>
      <c r="E25" s="314" t="str">
        <f>IF(C25&lt;1," ","# of FTE")</f>
        <v> </v>
      </c>
      <c r="F25" s="145">
        <f>SUM(C25:D25)</f>
        <v>0</v>
      </c>
      <c r="G25" s="355">
        <v>0</v>
      </c>
      <c r="H25" s="145">
        <f>F25*G25</f>
        <v>0</v>
      </c>
      <c r="I25" s="275" t="str">
        <f>IF(F25&gt;0,F25/E25," ")</f>
        <v> </v>
      </c>
    </row>
    <row r="26" spans="1:8" s="248" customFormat="1" ht="43.5" customHeight="1">
      <c r="A26" s="245" t="s">
        <v>31</v>
      </c>
      <c r="B26" s="582" t="s">
        <v>351</v>
      </c>
      <c r="C26" s="583"/>
      <c r="D26" s="583"/>
      <c r="E26" s="583"/>
      <c r="F26" s="583"/>
      <c r="G26" s="583"/>
      <c r="H26" s="584"/>
    </row>
    <row r="27" spans="1:9" s="248" customFormat="1" ht="19.5" customHeight="1">
      <c r="A27" s="278"/>
      <c r="B27" s="315"/>
      <c r="C27" s="281"/>
      <c r="D27" s="281"/>
      <c r="E27" s="314" t="str">
        <f aca="true" t="shared" si="3" ref="E27:E32">IF(C27&lt;1," ","# of FTE")</f>
        <v> </v>
      </c>
      <c r="F27" s="310">
        <f aca="true" t="shared" si="4" ref="F27:F32">SUM(C27:D27)</f>
        <v>0</v>
      </c>
      <c r="G27" s="311">
        <v>0</v>
      </c>
      <c r="H27" s="310">
        <f aca="true" t="shared" si="5" ref="H27:H32">F27*G27</f>
        <v>0</v>
      </c>
      <c r="I27" s="275" t="str">
        <f aca="true" t="shared" si="6" ref="I27:I32">IF(F27&gt;0,F27/E27," ")</f>
        <v> </v>
      </c>
    </row>
    <row r="28" spans="1:9" s="248" customFormat="1" ht="19.5" customHeight="1">
      <c r="A28" s="278"/>
      <c r="B28" s="315"/>
      <c r="C28" s="281"/>
      <c r="D28" s="281"/>
      <c r="E28" s="314" t="str">
        <f t="shared" si="3"/>
        <v> </v>
      </c>
      <c r="F28" s="310">
        <f t="shared" si="4"/>
        <v>0</v>
      </c>
      <c r="G28" s="311">
        <v>0</v>
      </c>
      <c r="H28" s="310">
        <f t="shared" si="5"/>
        <v>0</v>
      </c>
      <c r="I28" s="275" t="str">
        <f t="shared" si="6"/>
        <v> </v>
      </c>
    </row>
    <row r="29" spans="1:9" s="248" customFormat="1" ht="19.5" customHeight="1">
      <c r="A29" s="278"/>
      <c r="B29" s="315"/>
      <c r="C29" s="281"/>
      <c r="D29" s="281"/>
      <c r="E29" s="314" t="str">
        <f t="shared" si="3"/>
        <v> </v>
      </c>
      <c r="F29" s="310">
        <f t="shared" si="4"/>
        <v>0</v>
      </c>
      <c r="G29" s="311">
        <v>0</v>
      </c>
      <c r="H29" s="310">
        <f t="shared" si="5"/>
        <v>0</v>
      </c>
      <c r="I29" s="275" t="str">
        <f t="shared" si="6"/>
        <v> </v>
      </c>
    </row>
    <row r="30" spans="1:9" s="248" customFormat="1" ht="19.5" customHeight="1">
      <c r="A30" s="278"/>
      <c r="B30" s="315"/>
      <c r="C30" s="281"/>
      <c r="D30" s="281"/>
      <c r="E30" s="314" t="str">
        <f t="shared" si="3"/>
        <v> </v>
      </c>
      <c r="F30" s="310">
        <f t="shared" si="4"/>
        <v>0</v>
      </c>
      <c r="G30" s="311">
        <v>0</v>
      </c>
      <c r="H30" s="310">
        <f t="shared" si="5"/>
        <v>0</v>
      </c>
      <c r="I30" s="275" t="str">
        <f t="shared" si="6"/>
        <v> </v>
      </c>
    </row>
    <row r="31" spans="1:9" s="248" customFormat="1" ht="19.5" customHeight="1">
      <c r="A31" s="278"/>
      <c r="B31" s="315"/>
      <c r="C31" s="281"/>
      <c r="D31" s="281"/>
      <c r="E31" s="314" t="str">
        <f t="shared" si="3"/>
        <v> </v>
      </c>
      <c r="F31" s="310">
        <f t="shared" si="4"/>
        <v>0</v>
      </c>
      <c r="G31" s="311">
        <v>0</v>
      </c>
      <c r="H31" s="310">
        <f t="shared" si="5"/>
        <v>0</v>
      </c>
      <c r="I31" s="275" t="str">
        <f t="shared" si="6"/>
        <v> </v>
      </c>
    </row>
    <row r="32" spans="1:9" s="247" customFormat="1" ht="16.5" customHeight="1">
      <c r="A32" s="249"/>
      <c r="B32" s="315"/>
      <c r="C32" s="281"/>
      <c r="D32" s="281"/>
      <c r="E32" s="314" t="str">
        <f t="shared" si="3"/>
        <v> </v>
      </c>
      <c r="F32" s="310">
        <f t="shared" si="4"/>
        <v>0</v>
      </c>
      <c r="G32" s="311">
        <v>0</v>
      </c>
      <c r="H32" s="310">
        <f t="shared" si="5"/>
        <v>0</v>
      </c>
      <c r="I32" s="275" t="str">
        <f t="shared" si="6"/>
        <v> </v>
      </c>
    </row>
    <row r="33" spans="1:8" s="247" customFormat="1" ht="16.5" customHeight="1">
      <c r="A33" s="250" t="s">
        <v>72</v>
      </c>
      <c r="B33" s="316"/>
      <c r="C33" s="317"/>
      <c r="D33" s="317"/>
      <c r="E33" s="318"/>
      <c r="F33" s="317"/>
      <c r="G33" s="319"/>
      <c r="H33" s="320"/>
    </row>
    <row r="34" spans="1:9" s="247" customFormat="1" ht="16.5" customHeight="1">
      <c r="A34" s="244" t="s">
        <v>32</v>
      </c>
      <c r="B34" s="313" t="s">
        <v>387</v>
      </c>
      <c r="C34" s="281"/>
      <c r="D34" s="281"/>
      <c r="E34" s="314"/>
      <c r="F34" s="280">
        <f>SUM(C34:D34)</f>
        <v>0</v>
      </c>
      <c r="G34" s="321">
        <v>1</v>
      </c>
      <c r="H34" s="280">
        <f>F34*G34</f>
        <v>0</v>
      </c>
      <c r="I34" s="275" t="str">
        <f>IF(F34&gt;0,F34/E34," ")</f>
        <v> </v>
      </c>
    </row>
    <row r="35" spans="1:9" s="247" customFormat="1" ht="16.5" customHeight="1">
      <c r="A35" s="244" t="s">
        <v>34</v>
      </c>
      <c r="B35" s="313" t="s">
        <v>59</v>
      </c>
      <c r="C35" s="281"/>
      <c r="D35" s="281"/>
      <c r="E35" s="314" t="str">
        <f>IF(C35&lt;1," ","# of FTE")</f>
        <v> </v>
      </c>
      <c r="F35" s="280">
        <f>SUM(C35:D35)</f>
        <v>0</v>
      </c>
      <c r="G35" s="321">
        <v>1</v>
      </c>
      <c r="H35" s="280">
        <f>F35*G35</f>
        <v>0</v>
      </c>
      <c r="I35" s="275" t="str">
        <f>IF(F35&gt;0,F35/E35," ")</f>
        <v> </v>
      </c>
    </row>
    <row r="36" spans="1:9" s="247" customFormat="1" ht="43.5" customHeight="1">
      <c r="A36" s="244" t="s">
        <v>60</v>
      </c>
      <c r="B36" s="582" t="s">
        <v>328</v>
      </c>
      <c r="C36" s="583"/>
      <c r="D36" s="583"/>
      <c r="E36" s="583"/>
      <c r="F36" s="583"/>
      <c r="G36" s="583"/>
      <c r="H36" s="584"/>
      <c r="I36" s="275" t="str">
        <f>IF(F36&gt;0,F36/E36," ")</f>
        <v> </v>
      </c>
    </row>
    <row r="37" spans="1:9" s="247" customFormat="1" ht="19.5" customHeight="1">
      <c r="A37" s="480"/>
      <c r="B37" s="478"/>
      <c r="C37" s="479"/>
      <c r="D37" s="479"/>
      <c r="E37" s="314" t="str">
        <f aca="true" t="shared" si="7" ref="E37:E43">IF(C37&lt;1," ","# of FTE")</f>
        <v> </v>
      </c>
      <c r="F37" s="280">
        <f aca="true" t="shared" si="8" ref="F37:F43">SUM(C37:D37)</f>
        <v>0</v>
      </c>
      <c r="G37" s="321">
        <v>1</v>
      </c>
      <c r="H37" s="280">
        <f aca="true" t="shared" si="9" ref="H37:H43">F37*G37</f>
        <v>0</v>
      </c>
      <c r="I37" s="275"/>
    </row>
    <row r="38" spans="1:9" s="247" customFormat="1" ht="19.5" customHeight="1">
      <c r="A38" s="480"/>
      <c r="B38" s="478"/>
      <c r="C38" s="479"/>
      <c r="D38" s="479"/>
      <c r="E38" s="314" t="str">
        <f t="shared" si="7"/>
        <v> </v>
      </c>
      <c r="F38" s="280">
        <f t="shared" si="8"/>
        <v>0</v>
      </c>
      <c r="G38" s="321">
        <v>1</v>
      </c>
      <c r="H38" s="280">
        <f t="shared" si="9"/>
        <v>0</v>
      </c>
      <c r="I38" s="275"/>
    </row>
    <row r="39" spans="1:9" s="247" customFormat="1" ht="19.5" customHeight="1">
      <c r="A39" s="480"/>
      <c r="B39" s="478"/>
      <c r="C39" s="479"/>
      <c r="D39" s="479"/>
      <c r="E39" s="314" t="str">
        <f t="shared" si="7"/>
        <v> </v>
      </c>
      <c r="F39" s="280">
        <f t="shared" si="8"/>
        <v>0</v>
      </c>
      <c r="G39" s="321">
        <v>1</v>
      </c>
      <c r="H39" s="280">
        <f t="shared" si="9"/>
        <v>0</v>
      </c>
      <c r="I39" s="275"/>
    </row>
    <row r="40" spans="1:9" s="247" customFormat="1" ht="19.5" customHeight="1">
      <c r="A40" s="480"/>
      <c r="B40" s="478"/>
      <c r="C40" s="479"/>
      <c r="D40" s="479"/>
      <c r="E40" s="314" t="str">
        <f t="shared" si="7"/>
        <v> </v>
      </c>
      <c r="F40" s="280">
        <f t="shared" si="8"/>
        <v>0</v>
      </c>
      <c r="G40" s="321">
        <v>1</v>
      </c>
      <c r="H40" s="280">
        <f t="shared" si="9"/>
        <v>0</v>
      </c>
      <c r="I40" s="275"/>
    </row>
    <row r="41" spans="1:9" s="247" customFormat="1" ht="19.5" customHeight="1">
      <c r="A41" s="260" t="s">
        <v>61</v>
      </c>
      <c r="B41" s="478" t="s">
        <v>389</v>
      </c>
      <c r="C41" s="281"/>
      <c r="D41" s="281"/>
      <c r="E41" s="314" t="str">
        <f t="shared" si="7"/>
        <v> </v>
      </c>
      <c r="F41" s="280">
        <f t="shared" si="8"/>
        <v>0</v>
      </c>
      <c r="G41" s="321">
        <v>1</v>
      </c>
      <c r="H41" s="280">
        <f t="shared" si="9"/>
        <v>0</v>
      </c>
      <c r="I41" s="275"/>
    </row>
    <row r="42" spans="1:9" s="247" customFormat="1" ht="16.5" customHeight="1">
      <c r="A42" s="244" t="s">
        <v>62</v>
      </c>
      <c r="B42" s="313" t="s">
        <v>6</v>
      </c>
      <c r="C42" s="281"/>
      <c r="D42" s="281"/>
      <c r="E42" s="314"/>
      <c r="F42" s="280">
        <f t="shared" si="8"/>
        <v>0</v>
      </c>
      <c r="G42" s="321">
        <v>1</v>
      </c>
      <c r="H42" s="280">
        <f t="shared" si="9"/>
        <v>0</v>
      </c>
      <c r="I42" s="275" t="str">
        <f>IF(F42&gt;0,F42/E42," ")</f>
        <v> </v>
      </c>
    </row>
    <row r="43" spans="1:9" s="247" customFormat="1" ht="16.5" customHeight="1">
      <c r="A43" s="244" t="s">
        <v>63</v>
      </c>
      <c r="B43" s="313" t="s">
        <v>7</v>
      </c>
      <c r="C43" s="281"/>
      <c r="D43" s="281"/>
      <c r="E43" s="314" t="str">
        <f t="shared" si="7"/>
        <v> </v>
      </c>
      <c r="F43" s="280">
        <f t="shared" si="8"/>
        <v>0</v>
      </c>
      <c r="G43" s="321">
        <v>1</v>
      </c>
      <c r="H43" s="280">
        <f t="shared" si="9"/>
        <v>0</v>
      </c>
      <c r="I43" s="275" t="str">
        <f>IF(F43&gt;0,F43/E43," ")</f>
        <v> </v>
      </c>
    </row>
    <row r="44" spans="1:8" s="248" customFormat="1" ht="40.5" customHeight="1">
      <c r="A44" s="251" t="s">
        <v>64</v>
      </c>
      <c r="B44" s="582" t="s">
        <v>352</v>
      </c>
      <c r="C44" s="583"/>
      <c r="D44" s="583"/>
      <c r="E44" s="583"/>
      <c r="F44" s="583"/>
      <c r="G44" s="583"/>
      <c r="H44" s="584"/>
    </row>
    <row r="45" spans="1:9" s="247" customFormat="1" ht="16.5" customHeight="1">
      <c r="A45" s="252"/>
      <c r="B45" s="315"/>
      <c r="C45" s="281"/>
      <c r="D45" s="281"/>
      <c r="E45" s="314" t="str">
        <f>IF(C45&lt;1," ","# of FTE")</f>
        <v> </v>
      </c>
      <c r="F45" s="280">
        <f>SUM(C45:D45)</f>
        <v>0</v>
      </c>
      <c r="G45" s="321">
        <v>1</v>
      </c>
      <c r="H45" s="280">
        <f>F45*G45</f>
        <v>0</v>
      </c>
      <c r="I45" s="275" t="str">
        <f>IF(F45&gt;0,F45/E45," ")</f>
        <v> </v>
      </c>
    </row>
    <row r="46" spans="1:9" s="247" customFormat="1" ht="16.5" customHeight="1">
      <c r="A46" s="252"/>
      <c r="B46" s="315"/>
      <c r="C46" s="281"/>
      <c r="D46" s="281"/>
      <c r="E46" s="314" t="str">
        <f>IF(C46&lt;1," ","# of FTE")</f>
        <v> </v>
      </c>
      <c r="F46" s="280">
        <f>SUM(C46:D46)</f>
        <v>0</v>
      </c>
      <c r="G46" s="321">
        <v>1</v>
      </c>
      <c r="H46" s="280">
        <f>F46*G46</f>
        <v>0</v>
      </c>
      <c r="I46" s="275" t="str">
        <f>IF(F46&gt;0,F46/E46," ")</f>
        <v> </v>
      </c>
    </row>
    <row r="47" spans="1:9" s="247" customFormat="1" ht="16.5" customHeight="1">
      <c r="A47" s="252"/>
      <c r="B47" s="315"/>
      <c r="C47" s="281"/>
      <c r="D47" s="281"/>
      <c r="E47" s="314" t="str">
        <f>IF(C47&lt;1," ","# of FTE")</f>
        <v> </v>
      </c>
      <c r="F47" s="280">
        <f>SUM(C47:D47)</f>
        <v>0</v>
      </c>
      <c r="G47" s="321">
        <v>1</v>
      </c>
      <c r="H47" s="280">
        <f>F47*G47</f>
        <v>0</v>
      </c>
      <c r="I47" s="275" t="str">
        <f>IF(F47&gt;0,F47/E47," ")</f>
        <v> </v>
      </c>
    </row>
    <row r="48" spans="1:8" s="247" customFormat="1" ht="16.5" customHeight="1">
      <c r="A48" s="250" t="s">
        <v>10</v>
      </c>
      <c r="B48" s="316"/>
      <c r="C48" s="317"/>
      <c r="D48" s="317"/>
      <c r="E48" s="318"/>
      <c r="F48" s="317"/>
      <c r="G48" s="319"/>
      <c r="H48" s="320"/>
    </row>
    <row r="49" spans="1:9" s="247" customFormat="1" ht="16.5" customHeight="1">
      <c r="A49" s="244" t="s">
        <v>65</v>
      </c>
      <c r="B49" s="313" t="s">
        <v>8</v>
      </c>
      <c r="C49" s="281"/>
      <c r="D49" s="281"/>
      <c r="E49" s="314" t="str">
        <f>IF(C49&lt;1," ","# of FTE")</f>
        <v> </v>
      </c>
      <c r="F49" s="280">
        <f>SUM(C49:D49)</f>
        <v>0</v>
      </c>
      <c r="G49" s="321">
        <v>0.05</v>
      </c>
      <c r="H49" s="280">
        <f>F49*G49</f>
        <v>0</v>
      </c>
      <c r="I49" s="275" t="str">
        <f>IF(F49&gt;0,F49/E49," ")</f>
        <v> </v>
      </c>
    </row>
    <row r="50" spans="1:9" s="247" customFormat="1" ht="16.5" customHeight="1">
      <c r="A50" s="244" t="s">
        <v>66</v>
      </c>
      <c r="B50" s="313" t="s">
        <v>9</v>
      </c>
      <c r="C50" s="281"/>
      <c r="D50" s="281"/>
      <c r="E50" s="314" t="str">
        <f>IF(C50&lt;1," ","# of FTE")</f>
        <v> </v>
      </c>
      <c r="F50" s="280">
        <f>SUM(C50:D50)</f>
        <v>0</v>
      </c>
      <c r="G50" s="284">
        <v>0</v>
      </c>
      <c r="H50" s="280">
        <f>F50*G50</f>
        <v>0</v>
      </c>
      <c r="I50" s="275" t="str">
        <f>IF(F50&gt;0,F50/E50," ")</f>
        <v> </v>
      </c>
    </row>
    <row r="51" spans="1:8" s="248" customFormat="1" ht="42.75" customHeight="1">
      <c r="A51" s="253" t="s">
        <v>67</v>
      </c>
      <c r="B51" s="582" t="s">
        <v>353</v>
      </c>
      <c r="C51" s="583"/>
      <c r="D51" s="583"/>
      <c r="E51" s="583"/>
      <c r="F51" s="583"/>
      <c r="G51" s="583"/>
      <c r="H51" s="584"/>
    </row>
    <row r="52" spans="1:9" s="248" customFormat="1" ht="19.5" customHeight="1">
      <c r="A52" s="277"/>
      <c r="B52" s="315"/>
      <c r="C52" s="281"/>
      <c r="D52" s="281"/>
      <c r="E52" s="314" t="str">
        <f>IF(C52&lt;1," ","# of FTE")</f>
        <v> </v>
      </c>
      <c r="F52" s="322">
        <f>SUM(C52:D52)</f>
        <v>0</v>
      </c>
      <c r="G52" s="323">
        <v>0</v>
      </c>
      <c r="H52" s="322">
        <f>F52*G52</f>
        <v>0</v>
      </c>
      <c r="I52" s="275" t="str">
        <f>IF(F52&gt;0,F52/E52," ")</f>
        <v> </v>
      </c>
    </row>
    <row r="53" spans="1:9" s="248" customFormat="1" ht="19.5" customHeight="1">
      <c r="A53" s="277"/>
      <c r="B53" s="315"/>
      <c r="C53" s="281"/>
      <c r="D53" s="281"/>
      <c r="E53" s="314" t="str">
        <f>IF(C53&lt;1," ","# of FTE")</f>
        <v> </v>
      </c>
      <c r="F53" s="322">
        <f>SUM(C53:D53)</f>
        <v>0</v>
      </c>
      <c r="G53" s="323">
        <v>0</v>
      </c>
      <c r="H53" s="322">
        <f>F53*G53</f>
        <v>0</v>
      </c>
      <c r="I53" s="275" t="str">
        <f>IF(F53&gt;0,F53/E53," ")</f>
        <v> </v>
      </c>
    </row>
    <row r="54" spans="1:9" s="248" customFormat="1" ht="19.5" customHeight="1">
      <c r="A54" s="277"/>
      <c r="B54" s="315"/>
      <c r="C54" s="281"/>
      <c r="D54" s="281"/>
      <c r="E54" s="314" t="str">
        <f>IF(C54&lt;1," ","# of FTE")</f>
        <v> </v>
      </c>
      <c r="F54" s="322">
        <f>SUM(C54:D54)</f>
        <v>0</v>
      </c>
      <c r="G54" s="323">
        <v>0</v>
      </c>
      <c r="H54" s="322">
        <f>F54*G54</f>
        <v>0</v>
      </c>
      <c r="I54" s="275" t="str">
        <f>IF(F54&gt;0,F54/E54," ")</f>
        <v> </v>
      </c>
    </row>
    <row r="55" spans="1:9" s="248" customFormat="1" ht="19.5" customHeight="1">
      <c r="A55" s="277"/>
      <c r="B55" s="315"/>
      <c r="C55" s="281"/>
      <c r="D55" s="281"/>
      <c r="E55" s="314" t="str">
        <f>IF(C55&lt;1," ","# of FTE")</f>
        <v> </v>
      </c>
      <c r="F55" s="322">
        <f>SUM(C55:D55)</f>
        <v>0</v>
      </c>
      <c r="G55" s="323">
        <v>0</v>
      </c>
      <c r="H55" s="322">
        <f>F55*G55</f>
        <v>0</v>
      </c>
      <c r="I55" s="275" t="str">
        <f>IF(F55&gt;0,F55/E55," ")</f>
        <v> </v>
      </c>
    </row>
    <row r="56" spans="1:9" s="247" customFormat="1" ht="16.5" customHeight="1" thickBot="1">
      <c r="A56" s="246"/>
      <c r="B56" s="315"/>
      <c r="C56" s="281"/>
      <c r="D56" s="281"/>
      <c r="E56" s="314" t="str">
        <f>IF(C56&lt;1," ","# of FTE")</f>
        <v> </v>
      </c>
      <c r="F56" s="322">
        <f>SUM(C56:D56)</f>
        <v>0</v>
      </c>
      <c r="G56" s="323">
        <v>0</v>
      </c>
      <c r="H56" s="322">
        <f>F56*G56</f>
        <v>0</v>
      </c>
      <c r="I56" s="275" t="str">
        <f>IF(F56&gt;0,F56/E56," ")</f>
        <v> </v>
      </c>
    </row>
    <row r="57" spans="1:8" s="247" customFormat="1" ht="23.25" customHeight="1">
      <c r="A57" s="596" t="s">
        <v>96</v>
      </c>
      <c r="B57" s="597"/>
      <c r="C57" s="324">
        <f>SUM(C9:C56)</f>
        <v>84000</v>
      </c>
      <c r="D57" s="324">
        <f>SUM(D9:D56)</f>
        <v>0</v>
      </c>
      <c r="E57" s="325">
        <f>SUM(E9:E56)</f>
        <v>2</v>
      </c>
      <c r="F57" s="326">
        <f>SUM(F9:F56)</f>
        <v>84000</v>
      </c>
      <c r="G57" s="327">
        <f>IF(SUM(C57:D57)&gt;1,H57/F57," ")</f>
        <v>0</v>
      </c>
      <c r="H57" s="328">
        <f>SUM(H9:H51)</f>
        <v>0</v>
      </c>
    </row>
    <row r="58" spans="1:8" s="247" customFormat="1" ht="23.25" customHeight="1" thickBot="1">
      <c r="A58" s="254"/>
      <c r="B58" s="329"/>
      <c r="C58" s="329"/>
      <c r="D58" s="329"/>
      <c r="E58" s="330"/>
      <c r="F58" s="331"/>
      <c r="G58" s="332"/>
      <c r="H58" s="331"/>
    </row>
    <row r="59" spans="1:8" s="247" customFormat="1" ht="23.25" customHeight="1">
      <c r="A59" s="254"/>
      <c r="B59" s="329"/>
      <c r="C59" s="329"/>
      <c r="D59" s="329"/>
      <c r="E59" s="330"/>
      <c r="F59" s="604" t="s">
        <v>125</v>
      </c>
      <c r="G59" s="605"/>
      <c r="H59" s="606"/>
    </row>
    <row r="60" spans="1:8" s="247" customFormat="1" ht="23.25" customHeight="1" thickBot="1">
      <c r="A60" s="254"/>
      <c r="B60" s="329"/>
      <c r="C60" s="329"/>
      <c r="D60" s="329"/>
      <c r="E60" s="330"/>
      <c r="F60" s="607"/>
      <c r="G60" s="608"/>
      <c r="H60" s="609"/>
    </row>
    <row r="61" spans="1:8" s="248" customFormat="1" ht="16.5" customHeight="1">
      <c r="A61" s="255"/>
      <c r="B61" s="333"/>
      <c r="C61" s="333"/>
      <c r="D61" s="333"/>
      <c r="E61" s="334"/>
      <c r="F61" s="335"/>
      <c r="G61" s="336"/>
      <c r="H61" s="335"/>
    </row>
    <row r="62" spans="1:8" s="248" customFormat="1" ht="24.75" customHeight="1">
      <c r="A62" s="253" t="s">
        <v>38</v>
      </c>
      <c r="B62" s="610" t="s">
        <v>42</v>
      </c>
      <c r="C62" s="611"/>
      <c r="D62" s="611"/>
      <c r="E62" s="611"/>
      <c r="F62" s="612"/>
      <c r="G62" s="612"/>
      <c r="H62" s="613"/>
    </row>
    <row r="63" spans="1:8" s="248" customFormat="1" ht="24.75" customHeight="1">
      <c r="A63" s="253" t="s">
        <v>285</v>
      </c>
      <c r="B63" s="337" t="s">
        <v>286</v>
      </c>
      <c r="C63" s="338"/>
      <c r="D63" s="338"/>
      <c r="E63" s="338"/>
      <c r="F63" s="338"/>
      <c r="G63" s="338"/>
      <c r="H63" s="339"/>
    </row>
    <row r="64" spans="1:8" s="248" customFormat="1" ht="24.75" customHeight="1">
      <c r="A64" s="253" t="s">
        <v>126</v>
      </c>
      <c r="B64" s="610" t="s">
        <v>329</v>
      </c>
      <c r="C64" s="617"/>
      <c r="D64" s="617"/>
      <c r="E64" s="617"/>
      <c r="F64" s="617"/>
      <c r="G64" s="617"/>
      <c r="H64" s="618"/>
    </row>
    <row r="65" spans="1:8" s="248" customFormat="1" ht="24.75" customHeight="1">
      <c r="A65" s="253" t="s">
        <v>287</v>
      </c>
      <c r="B65" s="337" t="s">
        <v>286</v>
      </c>
      <c r="C65" s="338"/>
      <c r="D65" s="338"/>
      <c r="E65" s="338"/>
      <c r="F65" s="338"/>
      <c r="G65" s="338"/>
      <c r="H65" s="339"/>
    </row>
    <row r="66" spans="1:8" s="248" customFormat="1" ht="24.75" customHeight="1">
      <c r="A66" s="253" t="s">
        <v>288</v>
      </c>
      <c r="B66" s="337" t="s">
        <v>286</v>
      </c>
      <c r="C66" s="338"/>
      <c r="D66" s="338"/>
      <c r="E66" s="338"/>
      <c r="F66" s="338"/>
      <c r="G66" s="338"/>
      <c r="H66" s="339"/>
    </row>
    <row r="67" spans="1:8" s="16" customFormat="1" ht="24.75" customHeight="1">
      <c r="A67" s="245" t="s">
        <v>39</v>
      </c>
      <c r="B67" s="593" t="s">
        <v>55</v>
      </c>
      <c r="C67" s="593"/>
      <c r="D67" s="593"/>
      <c r="E67" s="593"/>
      <c r="F67" s="593"/>
      <c r="G67" s="593"/>
      <c r="H67" s="593"/>
    </row>
    <row r="68" spans="1:8" s="16" customFormat="1" ht="24.75" customHeight="1">
      <c r="A68" s="245" t="s">
        <v>289</v>
      </c>
      <c r="B68" s="337" t="s">
        <v>286</v>
      </c>
      <c r="C68" s="338"/>
      <c r="D68" s="338"/>
      <c r="E68" s="338"/>
      <c r="F68" s="338"/>
      <c r="G68" s="338"/>
      <c r="H68" s="339"/>
    </row>
    <row r="69" spans="1:8" s="16" customFormat="1" ht="24.75" customHeight="1">
      <c r="A69" s="245" t="s">
        <v>40</v>
      </c>
      <c r="B69" s="593" t="s">
        <v>43</v>
      </c>
      <c r="C69" s="593"/>
      <c r="D69" s="593"/>
      <c r="E69" s="593"/>
      <c r="F69" s="593"/>
      <c r="G69" s="593"/>
      <c r="H69" s="593"/>
    </row>
    <row r="70" spans="1:8" s="16" customFormat="1" ht="24.75" customHeight="1">
      <c r="A70" s="245" t="s">
        <v>41</v>
      </c>
      <c r="B70" s="593" t="s">
        <v>330</v>
      </c>
      <c r="C70" s="593"/>
      <c r="D70" s="593"/>
      <c r="E70" s="593"/>
      <c r="F70" s="593"/>
      <c r="G70" s="593"/>
      <c r="H70" s="593"/>
    </row>
    <row r="71" spans="1:8" s="16" customFormat="1" ht="24.75" customHeight="1">
      <c r="A71" s="245" t="s">
        <v>68</v>
      </c>
      <c r="B71" s="593" t="s">
        <v>333</v>
      </c>
      <c r="C71" s="593"/>
      <c r="D71" s="593"/>
      <c r="E71" s="593"/>
      <c r="F71" s="593"/>
      <c r="G71" s="593"/>
      <c r="H71" s="593"/>
    </row>
    <row r="72" spans="1:8" s="16" customFormat="1" ht="24.75" customHeight="1">
      <c r="A72" s="245" t="s">
        <v>69</v>
      </c>
      <c r="B72" s="593" t="s">
        <v>71</v>
      </c>
      <c r="C72" s="593"/>
      <c r="D72" s="593"/>
      <c r="E72" s="593"/>
      <c r="F72" s="593"/>
      <c r="G72" s="593"/>
      <c r="H72" s="593"/>
    </row>
    <row r="73" spans="1:8" s="16" customFormat="1" ht="24.75" customHeight="1">
      <c r="A73" s="245" t="s">
        <v>70</v>
      </c>
      <c r="B73" s="593" t="s">
        <v>331</v>
      </c>
      <c r="C73" s="593"/>
      <c r="D73" s="593"/>
      <c r="E73" s="593"/>
      <c r="F73" s="593"/>
      <c r="G73" s="593"/>
      <c r="H73" s="593"/>
    </row>
    <row r="74" spans="1:8" s="16" customFormat="1" ht="24.75" customHeight="1">
      <c r="A74" s="245" t="s">
        <v>73</v>
      </c>
      <c r="B74" s="593" t="s">
        <v>74</v>
      </c>
      <c r="C74" s="593"/>
      <c r="D74" s="593"/>
      <c r="E74" s="593"/>
      <c r="F74" s="593"/>
      <c r="G74" s="593"/>
      <c r="H74" s="593"/>
    </row>
    <row r="75" spans="1:8" s="16" customFormat="1" ht="24.75" customHeight="1">
      <c r="A75" s="245" t="s">
        <v>75</v>
      </c>
      <c r="B75" s="593" t="s">
        <v>360</v>
      </c>
      <c r="C75" s="593"/>
      <c r="D75" s="593"/>
      <c r="E75" s="593"/>
      <c r="F75" s="593"/>
      <c r="G75" s="593"/>
      <c r="H75" s="593"/>
    </row>
    <row r="76" spans="1:8" s="16" customFormat="1" ht="24.75" customHeight="1">
      <c r="A76" s="245" t="s">
        <v>78</v>
      </c>
      <c r="B76" s="593" t="s">
        <v>76</v>
      </c>
      <c r="C76" s="593"/>
      <c r="D76" s="593"/>
      <c r="E76" s="593"/>
      <c r="F76" s="593"/>
      <c r="G76" s="593"/>
      <c r="H76" s="593"/>
    </row>
    <row r="77" spans="1:8" s="16" customFormat="1" ht="24.75" customHeight="1">
      <c r="A77" s="245" t="s">
        <v>77</v>
      </c>
      <c r="B77" s="337" t="s">
        <v>286</v>
      </c>
      <c r="C77" s="338"/>
      <c r="D77" s="338"/>
      <c r="E77" s="338"/>
      <c r="F77" s="338"/>
      <c r="G77" s="338"/>
      <c r="H77" s="339"/>
    </row>
    <row r="78" spans="1:8" s="16" customFormat="1" ht="24.75" customHeight="1">
      <c r="A78" s="245" t="s">
        <v>290</v>
      </c>
      <c r="B78" s="337" t="s">
        <v>286</v>
      </c>
      <c r="C78" s="338"/>
      <c r="D78" s="338"/>
      <c r="E78" s="338"/>
      <c r="F78" s="338"/>
      <c r="G78" s="338"/>
      <c r="H78" s="339"/>
    </row>
    <row r="79" spans="1:8" s="16" customFormat="1" ht="24.75" customHeight="1">
      <c r="A79" s="245" t="s">
        <v>292</v>
      </c>
      <c r="B79" s="614" t="s">
        <v>332</v>
      </c>
      <c r="C79" s="615"/>
      <c r="D79" s="615"/>
      <c r="E79" s="615"/>
      <c r="F79" s="615"/>
      <c r="G79" s="615"/>
      <c r="H79" s="616"/>
    </row>
    <row r="80" spans="1:8" s="16" customFormat="1" ht="24.75" customHeight="1">
      <c r="A80" s="245" t="s">
        <v>291</v>
      </c>
      <c r="B80" s="337" t="s">
        <v>286</v>
      </c>
      <c r="C80" s="338"/>
      <c r="D80" s="338"/>
      <c r="E80" s="338"/>
      <c r="F80" s="338"/>
      <c r="G80" s="338"/>
      <c r="H80" s="339"/>
    </row>
    <row r="81" spans="1:8" s="16" customFormat="1" ht="24.75" customHeight="1">
      <c r="A81" s="245" t="s">
        <v>293</v>
      </c>
      <c r="B81" s="337" t="s">
        <v>286</v>
      </c>
      <c r="C81" s="338"/>
      <c r="D81" s="338"/>
      <c r="E81" s="338"/>
      <c r="F81" s="338"/>
      <c r="G81" s="338"/>
      <c r="H81" s="339"/>
    </row>
    <row r="82" spans="1:8" s="16" customFormat="1" ht="24.75" customHeight="1">
      <c r="A82" s="245" t="s">
        <v>79</v>
      </c>
      <c r="B82" s="593" t="s">
        <v>80</v>
      </c>
      <c r="C82" s="593"/>
      <c r="D82" s="593"/>
      <c r="E82" s="593"/>
      <c r="F82" s="593"/>
      <c r="G82" s="593"/>
      <c r="H82" s="593"/>
    </row>
    <row r="83" spans="1:8" s="33" customFormat="1" ht="13.5">
      <c r="A83" s="241"/>
      <c r="B83" s="603"/>
      <c r="C83" s="603"/>
      <c r="D83" s="603"/>
      <c r="E83" s="603"/>
      <c r="F83" s="603"/>
      <c r="G83" s="603"/>
      <c r="H83" s="603"/>
    </row>
    <row r="84" spans="1:8" s="33" customFormat="1" ht="13.5">
      <c r="A84" s="241"/>
      <c r="B84" s="138"/>
      <c r="C84" s="340"/>
      <c r="D84" s="340"/>
      <c r="E84" s="341"/>
      <c r="F84" s="342"/>
      <c r="G84" s="138"/>
      <c r="H84" s="342"/>
    </row>
    <row r="85" spans="1:8" s="33" customFormat="1" ht="13.5">
      <c r="A85" s="241"/>
      <c r="B85" s="138"/>
      <c r="C85" s="340"/>
      <c r="D85" s="340"/>
      <c r="E85" s="341"/>
      <c r="F85" s="342"/>
      <c r="G85" s="138"/>
      <c r="H85" s="342"/>
    </row>
    <row r="86" spans="1:8" s="33" customFormat="1" ht="13.5">
      <c r="A86" s="241"/>
      <c r="B86" s="138"/>
      <c r="C86" s="340"/>
      <c r="D86" s="340"/>
      <c r="E86" s="341"/>
      <c r="F86" s="342"/>
      <c r="G86" s="138"/>
      <c r="H86" s="342"/>
    </row>
    <row r="87" spans="1:8" s="33" customFormat="1" ht="13.5">
      <c r="A87" s="241"/>
      <c r="B87" s="138"/>
      <c r="C87" s="340"/>
      <c r="D87" s="340"/>
      <c r="E87" s="341"/>
      <c r="F87" s="342"/>
      <c r="G87" s="138"/>
      <c r="H87" s="342"/>
    </row>
    <row r="88" spans="1:8" s="33" customFormat="1" ht="13.5">
      <c r="A88" s="241"/>
      <c r="B88" s="138"/>
      <c r="C88" s="340"/>
      <c r="D88" s="340"/>
      <c r="E88" s="341"/>
      <c r="F88" s="342"/>
      <c r="G88" s="138"/>
      <c r="H88" s="342"/>
    </row>
    <row r="89" spans="1:8" s="33" customFormat="1" ht="13.5">
      <c r="A89" s="241"/>
      <c r="B89" s="138"/>
      <c r="C89" s="340"/>
      <c r="D89" s="340"/>
      <c r="E89" s="341"/>
      <c r="F89" s="342"/>
      <c r="G89" s="138"/>
      <c r="H89" s="342"/>
    </row>
    <row r="90" spans="1:8" s="33" customFormat="1" ht="13.5">
      <c r="A90" s="241"/>
      <c r="B90" s="138"/>
      <c r="C90" s="340"/>
      <c r="D90" s="340"/>
      <c r="E90" s="341"/>
      <c r="F90" s="342"/>
      <c r="G90" s="138"/>
      <c r="H90" s="342"/>
    </row>
    <row r="91" spans="1:8" s="33" customFormat="1" ht="13.5">
      <c r="A91" s="241"/>
      <c r="B91" s="138"/>
      <c r="C91" s="340"/>
      <c r="D91" s="340"/>
      <c r="E91" s="341"/>
      <c r="F91" s="342"/>
      <c r="G91" s="138"/>
      <c r="H91" s="342"/>
    </row>
    <row r="92" spans="1:8" s="33" customFormat="1" ht="13.5">
      <c r="A92" s="241"/>
      <c r="B92" s="138"/>
      <c r="C92" s="340"/>
      <c r="D92" s="340"/>
      <c r="E92" s="341"/>
      <c r="F92" s="342"/>
      <c r="G92" s="138"/>
      <c r="H92" s="342"/>
    </row>
    <row r="93" spans="1:8" s="33" customFormat="1" ht="13.5">
      <c r="A93" s="241"/>
      <c r="B93" s="138"/>
      <c r="C93" s="340"/>
      <c r="D93" s="340"/>
      <c r="E93" s="341"/>
      <c r="F93" s="342"/>
      <c r="G93" s="138"/>
      <c r="H93" s="342"/>
    </row>
    <row r="94" spans="1:8" s="33" customFormat="1" ht="13.5">
      <c r="A94" s="241"/>
      <c r="B94" s="138"/>
      <c r="C94" s="340"/>
      <c r="D94" s="340"/>
      <c r="E94" s="341"/>
      <c r="F94" s="342"/>
      <c r="G94" s="138"/>
      <c r="H94" s="342"/>
    </row>
    <row r="95" spans="1:8" s="33" customFormat="1" ht="13.5">
      <c r="A95" s="241"/>
      <c r="B95" s="138"/>
      <c r="C95" s="340"/>
      <c r="D95" s="340"/>
      <c r="E95" s="341"/>
      <c r="F95" s="342"/>
      <c r="G95" s="138"/>
      <c r="H95" s="342"/>
    </row>
    <row r="96" spans="1:8" s="33" customFormat="1" ht="13.5">
      <c r="A96" s="241"/>
      <c r="B96" s="138"/>
      <c r="C96" s="340"/>
      <c r="D96" s="340"/>
      <c r="E96" s="341"/>
      <c r="F96" s="342"/>
      <c r="G96" s="138"/>
      <c r="H96" s="342"/>
    </row>
    <row r="97" spans="1:8" s="33" customFormat="1" ht="13.5">
      <c r="A97" s="241"/>
      <c r="B97" s="138"/>
      <c r="C97" s="340"/>
      <c r="D97" s="340"/>
      <c r="E97" s="341"/>
      <c r="F97" s="342"/>
      <c r="G97" s="138"/>
      <c r="H97" s="342"/>
    </row>
    <row r="98" spans="1:8" s="33" customFormat="1" ht="13.5">
      <c r="A98" s="241"/>
      <c r="B98" s="138"/>
      <c r="C98" s="340"/>
      <c r="D98" s="340"/>
      <c r="E98" s="341"/>
      <c r="F98" s="342"/>
      <c r="G98" s="138"/>
      <c r="H98" s="342"/>
    </row>
    <row r="99" spans="1:8" s="33" customFormat="1" ht="13.5">
      <c r="A99" s="241"/>
      <c r="B99" s="138"/>
      <c r="C99" s="340"/>
      <c r="D99" s="340"/>
      <c r="E99" s="341"/>
      <c r="F99" s="342"/>
      <c r="G99" s="138"/>
      <c r="H99" s="342"/>
    </row>
    <row r="100" spans="1:8" s="33" customFormat="1" ht="13.5">
      <c r="A100" s="241"/>
      <c r="B100" s="138"/>
      <c r="C100" s="340"/>
      <c r="D100" s="340"/>
      <c r="E100" s="341"/>
      <c r="F100" s="342"/>
      <c r="G100" s="138"/>
      <c r="H100" s="342"/>
    </row>
    <row r="101" spans="1:8" s="33" customFormat="1" ht="13.5">
      <c r="A101" s="241"/>
      <c r="B101" s="138"/>
      <c r="C101" s="340"/>
      <c r="D101" s="340"/>
      <c r="E101" s="341"/>
      <c r="F101" s="342"/>
      <c r="G101" s="138"/>
      <c r="H101" s="342"/>
    </row>
    <row r="102" spans="1:8" s="33" customFormat="1" ht="13.5">
      <c r="A102" s="241"/>
      <c r="B102" s="138"/>
      <c r="C102" s="340"/>
      <c r="D102" s="340"/>
      <c r="E102" s="341"/>
      <c r="F102" s="342"/>
      <c r="G102" s="138"/>
      <c r="H102" s="342"/>
    </row>
    <row r="103" spans="1:8" s="33" customFormat="1" ht="13.5">
      <c r="A103" s="241"/>
      <c r="B103" s="138"/>
      <c r="C103" s="340"/>
      <c r="D103" s="340"/>
      <c r="E103" s="341"/>
      <c r="F103" s="342"/>
      <c r="G103" s="138"/>
      <c r="H103" s="342"/>
    </row>
    <row r="104" spans="1:8" s="2" customFormat="1" ht="13.5">
      <c r="A104" s="241"/>
      <c r="B104" s="138"/>
      <c r="C104" s="340"/>
      <c r="D104" s="340"/>
      <c r="E104" s="341"/>
      <c r="F104" s="342"/>
      <c r="G104" s="138"/>
      <c r="H104" s="342"/>
    </row>
    <row r="105" spans="1:8" s="2" customFormat="1" ht="13.5">
      <c r="A105" s="241"/>
      <c r="B105" s="138"/>
      <c r="C105" s="340"/>
      <c r="D105" s="340"/>
      <c r="E105" s="341"/>
      <c r="F105" s="342"/>
      <c r="G105" s="138"/>
      <c r="H105" s="342"/>
    </row>
    <row r="106" spans="1:8" s="2" customFormat="1" ht="13.5">
      <c r="A106" s="241"/>
      <c r="B106" s="138"/>
      <c r="C106" s="340"/>
      <c r="D106" s="340"/>
      <c r="E106" s="341"/>
      <c r="F106" s="342"/>
      <c r="G106" s="138"/>
      <c r="H106" s="342"/>
    </row>
    <row r="107" spans="1:8" s="2" customFormat="1" ht="13.5">
      <c r="A107" s="241"/>
      <c r="B107" s="138"/>
      <c r="C107" s="340"/>
      <c r="D107" s="340"/>
      <c r="E107" s="341"/>
      <c r="F107" s="342"/>
      <c r="G107" s="138"/>
      <c r="H107" s="342"/>
    </row>
    <row r="108" spans="1:8" s="2" customFormat="1" ht="13.5">
      <c r="A108" s="241"/>
      <c r="B108" s="138"/>
      <c r="C108" s="340"/>
      <c r="D108" s="340"/>
      <c r="E108" s="341"/>
      <c r="F108" s="342"/>
      <c r="G108" s="138"/>
      <c r="H108" s="342"/>
    </row>
    <row r="109" spans="1:8" s="2" customFormat="1" ht="13.5">
      <c r="A109" s="241"/>
      <c r="B109" s="138"/>
      <c r="C109" s="340"/>
      <c r="D109" s="340"/>
      <c r="E109" s="341"/>
      <c r="F109" s="342"/>
      <c r="G109" s="138"/>
      <c r="H109" s="342"/>
    </row>
    <row r="110" spans="1:8" s="2" customFormat="1" ht="13.5">
      <c r="A110" s="241"/>
      <c r="B110" s="138"/>
      <c r="C110" s="340"/>
      <c r="D110" s="340"/>
      <c r="E110" s="341"/>
      <c r="F110" s="342"/>
      <c r="G110" s="138"/>
      <c r="H110" s="342"/>
    </row>
    <row r="111" spans="1:8" s="2" customFormat="1" ht="13.5">
      <c r="A111" s="241"/>
      <c r="B111" s="138"/>
      <c r="C111" s="340"/>
      <c r="D111" s="340"/>
      <c r="E111" s="341"/>
      <c r="F111" s="342"/>
      <c r="G111" s="138"/>
      <c r="H111" s="342"/>
    </row>
    <row r="112" spans="1:8" s="2" customFormat="1" ht="13.5">
      <c r="A112" s="241"/>
      <c r="B112" s="138"/>
      <c r="C112" s="340"/>
      <c r="D112" s="340"/>
      <c r="E112" s="341"/>
      <c r="F112" s="342"/>
      <c r="G112" s="138"/>
      <c r="H112" s="342"/>
    </row>
    <row r="113" spans="1:8" s="2" customFormat="1" ht="13.5">
      <c r="A113" s="241"/>
      <c r="B113" s="138"/>
      <c r="C113" s="340"/>
      <c r="D113" s="340"/>
      <c r="E113" s="341"/>
      <c r="F113" s="342"/>
      <c r="G113" s="138"/>
      <c r="H113" s="342"/>
    </row>
    <row r="114" spans="1:8" s="2" customFormat="1" ht="13.5">
      <c r="A114" s="241"/>
      <c r="B114" s="138"/>
      <c r="C114" s="340"/>
      <c r="D114" s="340"/>
      <c r="E114" s="341"/>
      <c r="F114" s="342"/>
      <c r="G114" s="138"/>
      <c r="H114" s="342"/>
    </row>
    <row r="115" spans="1:8" s="2" customFormat="1" ht="13.5">
      <c r="A115" s="241"/>
      <c r="B115" s="138"/>
      <c r="C115" s="340"/>
      <c r="D115" s="340"/>
      <c r="E115" s="341"/>
      <c r="F115" s="342"/>
      <c r="G115" s="138"/>
      <c r="H115" s="342"/>
    </row>
    <row r="116" spans="1:8" s="2" customFormat="1" ht="13.5">
      <c r="A116" s="241"/>
      <c r="B116" s="138"/>
      <c r="C116" s="340"/>
      <c r="D116" s="340"/>
      <c r="E116" s="341"/>
      <c r="F116" s="342"/>
      <c r="G116" s="138"/>
      <c r="H116" s="342"/>
    </row>
    <row r="117" spans="1:8" s="2" customFormat="1" ht="13.5">
      <c r="A117" s="241"/>
      <c r="B117" s="138"/>
      <c r="C117" s="340"/>
      <c r="D117" s="340"/>
      <c r="E117" s="341"/>
      <c r="F117" s="342"/>
      <c r="G117" s="138"/>
      <c r="H117" s="342"/>
    </row>
    <row r="118" spans="1:8" s="2" customFormat="1" ht="13.5">
      <c r="A118" s="241"/>
      <c r="B118" s="138"/>
      <c r="C118" s="340"/>
      <c r="D118" s="340"/>
      <c r="E118" s="341"/>
      <c r="F118" s="342"/>
      <c r="G118" s="138"/>
      <c r="H118" s="342"/>
    </row>
    <row r="119" spans="1:8" s="2" customFormat="1" ht="13.5">
      <c r="A119" s="241"/>
      <c r="B119" s="138"/>
      <c r="C119" s="340"/>
      <c r="D119" s="340"/>
      <c r="E119" s="341"/>
      <c r="F119" s="342"/>
      <c r="G119" s="138"/>
      <c r="H119" s="342"/>
    </row>
    <row r="120" spans="1:8" s="2" customFormat="1" ht="13.5">
      <c r="A120" s="241"/>
      <c r="B120" s="138"/>
      <c r="C120" s="340"/>
      <c r="D120" s="340"/>
      <c r="E120" s="341"/>
      <c r="F120" s="342"/>
      <c r="G120" s="138"/>
      <c r="H120" s="342"/>
    </row>
    <row r="121" spans="1:8" s="2" customFormat="1" ht="13.5">
      <c r="A121" s="241"/>
      <c r="B121" s="138"/>
      <c r="C121" s="340"/>
      <c r="D121" s="340"/>
      <c r="E121" s="341"/>
      <c r="F121" s="342"/>
      <c r="G121" s="138"/>
      <c r="H121" s="342"/>
    </row>
    <row r="122" spans="1:8" s="2" customFormat="1" ht="13.5">
      <c r="A122" s="241"/>
      <c r="B122" s="138"/>
      <c r="C122" s="340"/>
      <c r="D122" s="340"/>
      <c r="E122" s="341"/>
      <c r="F122" s="342"/>
      <c r="G122" s="138"/>
      <c r="H122" s="342"/>
    </row>
    <row r="123" spans="1:8" s="2" customFormat="1" ht="13.5">
      <c r="A123" s="137"/>
      <c r="B123" s="138"/>
      <c r="C123" s="340"/>
      <c r="D123" s="340"/>
      <c r="E123" s="341"/>
      <c r="F123" s="342"/>
      <c r="G123" s="138"/>
      <c r="H123" s="342"/>
    </row>
    <row r="124" spans="1:8" s="2" customFormat="1" ht="13.5">
      <c r="A124" s="137"/>
      <c r="B124" s="138"/>
      <c r="C124" s="340"/>
      <c r="D124" s="340"/>
      <c r="E124" s="341"/>
      <c r="F124" s="342"/>
      <c r="G124" s="138"/>
      <c r="H124" s="342"/>
    </row>
    <row r="125" spans="1:8" s="2" customFormat="1" ht="13.5">
      <c r="A125" s="137"/>
      <c r="B125" s="138"/>
      <c r="C125" s="340"/>
      <c r="D125" s="340"/>
      <c r="E125" s="341"/>
      <c r="F125" s="342"/>
      <c r="G125" s="138"/>
      <c r="H125" s="342"/>
    </row>
    <row r="126" spans="1:8" s="2" customFormat="1" ht="13.5">
      <c r="A126" s="137"/>
      <c r="B126" s="138"/>
      <c r="C126" s="340"/>
      <c r="D126" s="340"/>
      <c r="E126" s="341"/>
      <c r="F126" s="342"/>
      <c r="G126" s="138"/>
      <c r="H126" s="342"/>
    </row>
    <row r="127" spans="1:8" s="2" customFormat="1" ht="13.5">
      <c r="A127" s="137"/>
      <c r="B127" s="138"/>
      <c r="C127" s="340"/>
      <c r="D127" s="340"/>
      <c r="E127" s="341"/>
      <c r="F127" s="342"/>
      <c r="G127" s="138"/>
      <c r="H127" s="342"/>
    </row>
    <row r="128" spans="1:8" s="2" customFormat="1" ht="13.5">
      <c r="A128" s="137"/>
      <c r="B128" s="138"/>
      <c r="C128" s="340"/>
      <c r="D128" s="340"/>
      <c r="E128" s="341"/>
      <c r="F128" s="342"/>
      <c r="G128" s="138"/>
      <c r="H128" s="342"/>
    </row>
    <row r="129" spans="1:8" s="2" customFormat="1" ht="13.5">
      <c r="A129" s="137"/>
      <c r="B129" s="138"/>
      <c r="C129" s="340"/>
      <c r="D129" s="340"/>
      <c r="E129" s="341"/>
      <c r="F129" s="342"/>
      <c r="G129" s="138"/>
      <c r="H129" s="342"/>
    </row>
    <row r="130" spans="1:8" s="2" customFormat="1" ht="13.5">
      <c r="A130" s="137"/>
      <c r="B130" s="138"/>
      <c r="C130" s="340"/>
      <c r="D130" s="340"/>
      <c r="E130" s="341"/>
      <c r="F130" s="342"/>
      <c r="G130" s="138"/>
      <c r="H130" s="342"/>
    </row>
    <row r="131" spans="1:8" s="2" customFormat="1" ht="13.5">
      <c r="A131" s="137"/>
      <c r="B131" s="138"/>
      <c r="C131" s="340"/>
      <c r="D131" s="340"/>
      <c r="E131" s="341"/>
      <c r="F131" s="342"/>
      <c r="G131" s="138"/>
      <c r="H131" s="342"/>
    </row>
    <row r="132" spans="1:8" s="2" customFormat="1" ht="13.5">
      <c r="A132" s="137"/>
      <c r="B132" s="138"/>
      <c r="C132" s="340"/>
      <c r="D132" s="340"/>
      <c r="E132" s="341"/>
      <c r="F132" s="342"/>
      <c r="G132" s="138"/>
      <c r="H132" s="342"/>
    </row>
    <row r="133" spans="1:8" s="2" customFormat="1" ht="13.5">
      <c r="A133" s="137"/>
      <c r="B133" s="138"/>
      <c r="C133" s="340"/>
      <c r="D133" s="340"/>
      <c r="E133" s="341"/>
      <c r="F133" s="342"/>
      <c r="G133" s="138"/>
      <c r="H133" s="342"/>
    </row>
    <row r="134" spans="1:8" s="2" customFormat="1" ht="13.5">
      <c r="A134" s="137"/>
      <c r="B134" s="138"/>
      <c r="C134" s="340"/>
      <c r="D134" s="340"/>
      <c r="E134" s="341"/>
      <c r="F134" s="342"/>
      <c r="G134" s="138"/>
      <c r="H134" s="342"/>
    </row>
    <row r="135" spans="1:8" s="2" customFormat="1" ht="13.5">
      <c r="A135" s="137"/>
      <c r="B135" s="138"/>
      <c r="C135" s="340"/>
      <c r="D135" s="340"/>
      <c r="E135" s="341"/>
      <c r="F135" s="342"/>
      <c r="G135" s="138"/>
      <c r="H135" s="342"/>
    </row>
    <row r="136" spans="1:8" s="2" customFormat="1" ht="13.5">
      <c r="A136" s="137"/>
      <c r="B136" s="138"/>
      <c r="C136" s="340"/>
      <c r="D136" s="340"/>
      <c r="E136" s="341"/>
      <c r="F136" s="342"/>
      <c r="G136" s="138"/>
      <c r="H136" s="342"/>
    </row>
    <row r="137" spans="1:8" s="2" customFormat="1" ht="13.5">
      <c r="A137" s="137"/>
      <c r="B137" s="138"/>
      <c r="C137" s="340"/>
      <c r="D137" s="340"/>
      <c r="E137" s="341"/>
      <c r="F137" s="342"/>
      <c r="G137" s="138"/>
      <c r="H137" s="342"/>
    </row>
    <row r="138" spans="1:8" s="2" customFormat="1" ht="13.5">
      <c r="A138" s="137"/>
      <c r="B138" s="138"/>
      <c r="C138" s="340"/>
      <c r="D138" s="340"/>
      <c r="E138" s="341"/>
      <c r="F138" s="342"/>
      <c r="G138" s="138"/>
      <c r="H138" s="342"/>
    </row>
    <row r="139" spans="1:8" s="2" customFormat="1" ht="13.5">
      <c r="A139" s="137"/>
      <c r="B139" s="138"/>
      <c r="C139" s="340"/>
      <c r="D139" s="340"/>
      <c r="E139" s="341"/>
      <c r="F139" s="342"/>
      <c r="G139" s="138"/>
      <c r="H139" s="342"/>
    </row>
    <row r="140" spans="1:8" s="2" customFormat="1" ht="13.5">
      <c r="A140" s="137"/>
      <c r="B140" s="138"/>
      <c r="C140" s="340"/>
      <c r="D140" s="340"/>
      <c r="E140" s="341"/>
      <c r="F140" s="342"/>
      <c r="G140" s="138"/>
      <c r="H140" s="342"/>
    </row>
    <row r="141" spans="1:8" s="2" customFormat="1" ht="13.5">
      <c r="A141" s="137"/>
      <c r="B141" s="138"/>
      <c r="C141" s="340"/>
      <c r="D141" s="340"/>
      <c r="E141" s="341"/>
      <c r="F141" s="342"/>
      <c r="G141" s="138"/>
      <c r="H141" s="342"/>
    </row>
    <row r="142" spans="1:8" s="2" customFormat="1" ht="13.5">
      <c r="A142" s="137"/>
      <c r="B142" s="138"/>
      <c r="C142" s="340"/>
      <c r="D142" s="340"/>
      <c r="E142" s="341"/>
      <c r="F142" s="342"/>
      <c r="G142" s="138"/>
      <c r="H142" s="342"/>
    </row>
    <row r="143" spans="1:8" s="2" customFormat="1" ht="13.5">
      <c r="A143" s="137"/>
      <c r="B143" s="138"/>
      <c r="C143" s="340"/>
      <c r="D143" s="340"/>
      <c r="E143" s="341"/>
      <c r="F143" s="342"/>
      <c r="G143" s="138"/>
      <c r="H143" s="342"/>
    </row>
    <row r="144" spans="1:8" s="2" customFormat="1" ht="13.5">
      <c r="A144" s="137"/>
      <c r="B144" s="138"/>
      <c r="C144" s="340"/>
      <c r="D144" s="340"/>
      <c r="E144" s="341"/>
      <c r="F144" s="342"/>
      <c r="G144" s="138"/>
      <c r="H144" s="342"/>
    </row>
    <row r="145" spans="1:8" s="2" customFormat="1" ht="13.5">
      <c r="A145" s="137"/>
      <c r="B145" s="138"/>
      <c r="C145" s="340"/>
      <c r="D145" s="340"/>
      <c r="E145" s="341"/>
      <c r="F145" s="342"/>
      <c r="G145" s="138"/>
      <c r="H145" s="342"/>
    </row>
    <row r="146" spans="1:8" s="2" customFormat="1" ht="13.5">
      <c r="A146" s="137"/>
      <c r="B146" s="138"/>
      <c r="C146" s="340"/>
      <c r="D146" s="340"/>
      <c r="E146" s="341"/>
      <c r="F146" s="342"/>
      <c r="G146" s="138"/>
      <c r="H146" s="342"/>
    </row>
    <row r="147" spans="1:8" s="2" customFormat="1" ht="13.5">
      <c r="A147" s="137"/>
      <c r="B147" s="138"/>
      <c r="C147" s="340"/>
      <c r="D147" s="340"/>
      <c r="E147" s="341"/>
      <c r="F147" s="342"/>
      <c r="G147" s="138"/>
      <c r="H147" s="342"/>
    </row>
  </sheetData>
  <sheetProtection password="C162" sheet="1"/>
  <mergeCells count="29">
    <mergeCell ref="B83:H83"/>
    <mergeCell ref="B75:H75"/>
    <mergeCell ref="F59:H60"/>
    <mergeCell ref="B82:H82"/>
    <mergeCell ref="B62:H62"/>
    <mergeCell ref="B74:H74"/>
    <mergeCell ref="B79:H79"/>
    <mergeCell ref="B73:H73"/>
    <mergeCell ref="B71:H71"/>
    <mergeCell ref="B64:H64"/>
    <mergeCell ref="B76:H76"/>
    <mergeCell ref="A7:B7"/>
    <mergeCell ref="B67:H67"/>
    <mergeCell ref="B69:H69"/>
    <mergeCell ref="B70:H70"/>
    <mergeCell ref="B72:H72"/>
    <mergeCell ref="A57:B57"/>
    <mergeCell ref="A24:H24"/>
    <mergeCell ref="A9:H9"/>
    <mergeCell ref="A8:B8"/>
    <mergeCell ref="B51:H51"/>
    <mergeCell ref="B18:H18"/>
    <mergeCell ref="B26:H26"/>
    <mergeCell ref="C1:H1"/>
    <mergeCell ref="A4:D4"/>
    <mergeCell ref="A3:D3"/>
    <mergeCell ref="A5:H5"/>
    <mergeCell ref="B44:H44"/>
    <mergeCell ref="B36:H36"/>
  </mergeCells>
  <dataValidations count="2">
    <dataValidation errorStyle="warning" type="whole" allowBlank="1" showInputMessage="1" showErrorMessage="1" errorTitle="NO PENNIES" error="No decimal is allowed.  Use whole numbers only." sqref="C62:D62 E57:E61 C82:E65536 C67:E67 C69:E76 C79:E79 C2:E4 C6:E7 B1 C27:D35 C25:D25 C45:D50 C52:D57 C19:D23 D10:D17 C10:C13 C15:C17 C37:D43">
      <formula1>0</formula1>
      <formula2>5000000000000</formula2>
    </dataValidation>
    <dataValidation errorStyle="warning" allowBlank="1" showInputMessage="1" showErrorMessage="1" errorTitle="NO PENNIES" error="No decimal is allowed.  Use whole numbers only." sqref="C1 C8:IV8 A8 E27:E35 E25 E45:E50 E52:E56 E19:E23 E10:E17 E37:E43"/>
  </dataValidations>
  <printOptions horizontalCentered="1"/>
  <pageMargins left="0.5" right="0.5" top="0.5" bottom="0.5" header="0.5" footer="0.5"/>
  <pageSetup fitToHeight="2" horizontalDpi="600" verticalDpi="600" orientation="landscape" scale="74" r:id="rId2"/>
  <rowBreaks count="2" manualBreakCount="2">
    <brk id="32" max="7" man="1"/>
    <brk id="6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5"/>
  <sheetViews>
    <sheetView showGridLines="0" view="pageBreakPreview" zoomScaleNormal="75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62" sqref="D62"/>
    </sheetView>
  </sheetViews>
  <sheetFormatPr defaultColWidth="9.140625" defaultRowHeight="12.75"/>
  <cols>
    <col min="1" max="1" width="4.140625" style="137" customWidth="1"/>
    <col min="2" max="2" width="63.28125" style="138" customWidth="1"/>
    <col min="3" max="5" width="18.7109375" style="342" customWidth="1"/>
    <col min="6" max="6" width="10.421875" style="138" customWidth="1"/>
    <col min="7" max="7" width="18.7109375" style="342" customWidth="1"/>
    <col min="8" max="8" width="9.140625" style="51" customWidth="1"/>
  </cols>
  <sheetData>
    <row r="1" spans="1:8" s="7" customFormat="1" ht="14.25">
      <c r="A1" s="236"/>
      <c r="B1" s="343" t="s">
        <v>12</v>
      </c>
      <c r="C1" s="629" t="str">
        <f>SF424A!$C$2</f>
        <v>     </v>
      </c>
      <c r="D1" s="586"/>
      <c r="E1" s="586"/>
      <c r="F1" s="586"/>
      <c r="G1" s="586"/>
      <c r="H1" s="156"/>
    </row>
    <row r="2" spans="1:8" s="4" customFormat="1" ht="36.75" customHeight="1">
      <c r="A2" s="237" t="s">
        <v>379</v>
      </c>
      <c r="B2" s="286"/>
      <c r="C2" s="288"/>
      <c r="D2" s="288"/>
      <c r="E2" s="288"/>
      <c r="F2" s="286"/>
      <c r="G2" s="288"/>
      <c r="H2" s="238"/>
    </row>
    <row r="3" spans="1:8" s="4" customFormat="1" ht="20.25" customHeight="1">
      <c r="A3" s="619" t="s">
        <v>334</v>
      </c>
      <c r="B3" s="620"/>
      <c r="C3" s="620"/>
      <c r="D3" s="620"/>
      <c r="E3" s="620"/>
      <c r="F3" s="620"/>
      <c r="G3" s="620"/>
      <c r="H3" s="238"/>
    </row>
    <row r="5" spans="1:8" s="5" customFormat="1" ht="27">
      <c r="A5" s="632" t="s">
        <v>11</v>
      </c>
      <c r="B5" s="633"/>
      <c r="C5" s="302" t="s">
        <v>50</v>
      </c>
      <c r="D5" s="302" t="s">
        <v>49</v>
      </c>
      <c r="E5" s="344" t="s">
        <v>51</v>
      </c>
      <c r="F5" s="303" t="s">
        <v>52</v>
      </c>
      <c r="G5" s="302" t="s">
        <v>53</v>
      </c>
      <c r="H5" s="239"/>
    </row>
    <row r="6" spans="1:8" s="2" customFormat="1" ht="13.5">
      <c r="A6" s="240"/>
      <c r="B6" s="138"/>
      <c r="C6" s="345"/>
      <c r="D6" s="346"/>
      <c r="E6" s="342"/>
      <c r="F6" s="138"/>
      <c r="G6" s="342"/>
      <c r="H6" s="51"/>
    </row>
    <row r="7" spans="1:8" s="258" customFormat="1" ht="19.5" customHeight="1">
      <c r="A7" s="256" t="s">
        <v>58</v>
      </c>
      <c r="B7" s="329" t="s">
        <v>335</v>
      </c>
      <c r="C7" s="347"/>
      <c r="D7" s="347"/>
      <c r="E7" s="347"/>
      <c r="F7" s="148"/>
      <c r="G7" s="347"/>
      <c r="H7" s="257"/>
    </row>
    <row r="8" spans="1:8" s="6" customFormat="1" ht="32.25" customHeight="1">
      <c r="A8" s="244" t="s">
        <v>13</v>
      </c>
      <c r="B8" s="315" t="s">
        <v>373</v>
      </c>
      <c r="C8" s="281"/>
      <c r="D8" s="281"/>
      <c r="E8" s="637" t="s">
        <v>95</v>
      </c>
      <c r="F8" s="638"/>
      <c r="G8" s="639"/>
      <c r="H8" s="53"/>
    </row>
    <row r="9" spans="1:8" s="6" customFormat="1" ht="18" customHeight="1">
      <c r="A9" s="244" t="s">
        <v>15</v>
      </c>
      <c r="B9" s="315" t="s">
        <v>114</v>
      </c>
      <c r="C9" s="281"/>
      <c r="D9" s="281"/>
      <c r="E9" s="640"/>
      <c r="F9" s="641"/>
      <c r="G9" s="642"/>
      <c r="H9" s="53"/>
    </row>
    <row r="10" spans="1:8" s="6" customFormat="1" ht="18" customHeight="1">
      <c r="A10" s="244" t="s">
        <v>17</v>
      </c>
      <c r="B10" s="315" t="s">
        <v>367</v>
      </c>
      <c r="C10" s="281"/>
      <c r="D10" s="281"/>
      <c r="E10" s="348"/>
      <c r="F10" s="349"/>
      <c r="G10" s="350"/>
      <c r="H10" s="53"/>
    </row>
    <row r="11" spans="1:8" s="6" customFormat="1" ht="18" customHeight="1">
      <c r="A11" s="244" t="s">
        <v>44</v>
      </c>
      <c r="B11" s="315" t="s">
        <v>391</v>
      </c>
      <c r="C11" s="281"/>
      <c r="D11" s="281"/>
      <c r="E11" s="351"/>
      <c r="F11" s="352"/>
      <c r="G11" s="353"/>
      <c r="H11" s="53"/>
    </row>
    <row r="12" spans="1:8" s="259" customFormat="1" ht="19.5" customHeight="1">
      <c r="A12" s="634" t="s">
        <v>81</v>
      </c>
      <c r="B12" s="635"/>
      <c r="C12" s="354">
        <f>SUM(C8:C11)</f>
        <v>0</v>
      </c>
      <c r="D12" s="354">
        <f>SUM(D8:D11)</f>
        <v>0</v>
      </c>
      <c r="E12" s="145">
        <f>SUM(C12:D12)</f>
        <v>0</v>
      </c>
      <c r="F12" s="355" t="str">
        <f>IF(Personnel!$G$57=0," ",(Personnel!$G$57))</f>
        <v> </v>
      </c>
      <c r="G12" s="356">
        <f>IF(F12=" ",0,ROUND(E12*F12,0))</f>
        <v>0</v>
      </c>
      <c r="H12" s="52"/>
    </row>
    <row r="13" spans="1:8" s="258" customFormat="1" ht="19.5" customHeight="1">
      <c r="A13" s="256" t="s">
        <v>82</v>
      </c>
      <c r="B13" s="329" t="s">
        <v>336</v>
      </c>
      <c r="C13" s="347"/>
      <c r="D13" s="347"/>
      <c r="E13" s="347"/>
      <c r="F13" s="148"/>
      <c r="G13" s="347"/>
      <c r="H13" s="257"/>
    </row>
    <row r="14" spans="1:8" s="6" customFormat="1" ht="18" customHeight="1">
      <c r="A14" s="244" t="s">
        <v>13</v>
      </c>
      <c r="B14" s="357" t="s">
        <v>354</v>
      </c>
      <c r="C14" s="281"/>
      <c r="D14" s="281"/>
      <c r="E14" s="358"/>
      <c r="F14" s="359"/>
      <c r="G14" s="358"/>
      <c r="H14" s="53"/>
    </row>
    <row r="15" spans="1:8" s="6" customFormat="1" ht="19.5" customHeight="1">
      <c r="A15" s="634" t="s">
        <v>83</v>
      </c>
      <c r="B15" s="631"/>
      <c r="C15" s="145">
        <f>C14</f>
        <v>0</v>
      </c>
      <c r="D15" s="145">
        <f>D14</f>
        <v>0</v>
      </c>
      <c r="E15" s="145">
        <f>SUM(C15)</f>
        <v>0</v>
      </c>
      <c r="F15" s="145">
        <f>F14</f>
        <v>0</v>
      </c>
      <c r="G15" s="145">
        <f>G14</f>
        <v>0</v>
      </c>
      <c r="H15" s="53"/>
    </row>
    <row r="16" spans="1:8" s="258" customFormat="1" ht="19.5" customHeight="1">
      <c r="A16" s="256" t="s">
        <v>84</v>
      </c>
      <c r="B16" s="329" t="s">
        <v>298</v>
      </c>
      <c r="C16" s="347"/>
      <c r="D16" s="347"/>
      <c r="E16" s="347"/>
      <c r="F16" s="148"/>
      <c r="G16" s="347"/>
      <c r="H16" s="257"/>
    </row>
    <row r="17" spans="1:8" s="6" customFormat="1" ht="19.5" customHeight="1">
      <c r="A17" s="244" t="s">
        <v>13</v>
      </c>
      <c r="B17" s="360" t="s">
        <v>261</v>
      </c>
      <c r="C17" s="283"/>
      <c r="D17" s="283"/>
      <c r="E17" s="358"/>
      <c r="F17" s="359"/>
      <c r="G17" s="358"/>
      <c r="H17" s="53"/>
    </row>
    <row r="18" spans="1:8" s="6" customFormat="1" ht="19.5" customHeight="1">
      <c r="A18" s="244" t="s">
        <v>15</v>
      </c>
      <c r="B18" s="361" t="s">
        <v>299</v>
      </c>
      <c r="C18" s="281"/>
      <c r="D18" s="281"/>
      <c r="E18" s="280">
        <f>SUM(C18:D18)</f>
        <v>0</v>
      </c>
      <c r="F18" s="284">
        <v>0</v>
      </c>
      <c r="G18" s="280">
        <f>E18*F18</f>
        <v>0</v>
      </c>
      <c r="H18" s="53"/>
    </row>
    <row r="19" spans="1:8" s="6" customFormat="1" ht="19.5" customHeight="1">
      <c r="A19" s="244" t="s">
        <v>17</v>
      </c>
      <c r="B19" s="360" t="s">
        <v>86</v>
      </c>
      <c r="C19" s="283"/>
      <c r="D19" s="283"/>
      <c r="E19" s="358"/>
      <c r="F19" s="359"/>
      <c r="G19" s="358"/>
      <c r="H19" s="53"/>
    </row>
    <row r="20" spans="1:8" s="6" customFormat="1" ht="19.5" customHeight="1">
      <c r="A20" s="244" t="s">
        <v>44</v>
      </c>
      <c r="B20" s="360" t="s">
        <v>87</v>
      </c>
      <c r="C20" s="283"/>
      <c r="D20" s="283"/>
      <c r="E20" s="358"/>
      <c r="F20" s="359"/>
      <c r="G20" s="358"/>
      <c r="H20" s="53"/>
    </row>
    <row r="21" spans="1:8" s="6" customFormat="1" ht="19.5" customHeight="1">
      <c r="A21" s="634" t="s">
        <v>88</v>
      </c>
      <c r="B21" s="631"/>
      <c r="C21" s="145">
        <f>SUM(C18:C20)</f>
        <v>0</v>
      </c>
      <c r="D21" s="145">
        <f>SUM(D18:D20)</f>
        <v>0</v>
      </c>
      <c r="E21" s="145">
        <f>SUM(E18:E20)</f>
        <v>0</v>
      </c>
      <c r="F21" s="355"/>
      <c r="G21" s="145">
        <f>SUM(G17:G20)</f>
        <v>0</v>
      </c>
      <c r="H21" s="53"/>
    </row>
    <row r="22" spans="1:8" s="258" customFormat="1" ht="19.5" customHeight="1">
      <c r="A22" s="256" t="s">
        <v>89</v>
      </c>
      <c r="B22" s="329" t="s">
        <v>297</v>
      </c>
      <c r="C22" s="347"/>
      <c r="D22" s="347"/>
      <c r="E22" s="347"/>
      <c r="F22" s="148"/>
      <c r="G22" s="347"/>
      <c r="H22" s="257"/>
    </row>
    <row r="23" spans="1:8" s="6" customFormat="1" ht="18" customHeight="1">
      <c r="A23" s="244" t="s">
        <v>13</v>
      </c>
      <c r="B23" s="360" t="s">
        <v>91</v>
      </c>
      <c r="C23" s="281"/>
      <c r="D23" s="281"/>
      <c r="E23" s="280">
        <f>SUM(C23:D23)</f>
        <v>0</v>
      </c>
      <c r="F23" s="321">
        <v>1</v>
      </c>
      <c r="G23" s="280">
        <f>E23*F23</f>
        <v>0</v>
      </c>
      <c r="H23" s="53"/>
    </row>
    <row r="24" spans="1:8" s="6" customFormat="1" ht="18" customHeight="1">
      <c r="A24" s="244" t="s">
        <v>15</v>
      </c>
      <c r="B24" s="360" t="s">
        <v>92</v>
      </c>
      <c r="C24" s="281"/>
      <c r="D24" s="281"/>
      <c r="E24" s="280">
        <f>SUM(C24:D24)</f>
        <v>0</v>
      </c>
      <c r="F24" s="284">
        <v>0</v>
      </c>
      <c r="G24" s="280">
        <f>E24*F24</f>
        <v>0</v>
      </c>
      <c r="H24" s="53"/>
    </row>
    <row r="25" spans="1:8" s="6" customFormat="1" ht="18" customHeight="1">
      <c r="A25" s="244" t="s">
        <v>17</v>
      </c>
      <c r="B25" s="360" t="s">
        <v>93</v>
      </c>
      <c r="C25" s="281"/>
      <c r="D25" s="281"/>
      <c r="E25" s="280">
        <f>SUM(C25:D25)</f>
        <v>0</v>
      </c>
      <c r="F25" s="284">
        <v>0</v>
      </c>
      <c r="G25" s="280">
        <f>E25*F25</f>
        <v>0</v>
      </c>
      <c r="H25" s="53"/>
    </row>
    <row r="26" spans="1:8" s="6" customFormat="1" ht="18" customHeight="1">
      <c r="A26" s="244" t="s">
        <v>44</v>
      </c>
      <c r="B26" s="360" t="s">
        <v>361</v>
      </c>
      <c r="C26" s="281"/>
      <c r="D26" s="281"/>
      <c r="E26" s="280">
        <f>SUM(C26:D26)</f>
        <v>0</v>
      </c>
      <c r="F26" s="284">
        <v>0</v>
      </c>
      <c r="G26" s="280">
        <f>E26*F26</f>
        <v>0</v>
      </c>
      <c r="H26" s="53"/>
    </row>
    <row r="27" spans="1:8" s="6" customFormat="1" ht="19.5" customHeight="1">
      <c r="A27" s="636" t="s">
        <v>94</v>
      </c>
      <c r="B27" s="631"/>
      <c r="C27" s="145">
        <f>SUM(C23:C26)</f>
        <v>0</v>
      </c>
      <c r="D27" s="145">
        <f>SUM(D23:D26)</f>
        <v>0</v>
      </c>
      <c r="E27" s="145">
        <f>SUM(E23:E26)</f>
        <v>0</v>
      </c>
      <c r="F27" s="284">
        <v>0</v>
      </c>
      <c r="G27" s="145">
        <f>SUM(G23:G26)</f>
        <v>0</v>
      </c>
      <c r="H27" s="53"/>
    </row>
    <row r="28" spans="1:8" s="258" customFormat="1" ht="19.5" customHeight="1">
      <c r="A28" s="256" t="s">
        <v>97</v>
      </c>
      <c r="B28" s="329" t="s">
        <v>341</v>
      </c>
      <c r="C28" s="347"/>
      <c r="D28" s="347"/>
      <c r="E28" s="347"/>
      <c r="F28" s="148"/>
      <c r="G28" s="347"/>
      <c r="H28" s="257"/>
    </row>
    <row r="29" spans="1:8" s="6" customFormat="1" ht="18" customHeight="1">
      <c r="A29" s="244" t="s">
        <v>13</v>
      </c>
      <c r="B29" s="360" t="s">
        <v>376</v>
      </c>
      <c r="C29" s="281"/>
      <c r="D29" s="281"/>
      <c r="E29" s="280">
        <f>SUM(C29:D29)</f>
        <v>0</v>
      </c>
      <c r="F29" s="321">
        <v>1</v>
      </c>
      <c r="G29" s="280">
        <f>E29*F29</f>
        <v>0</v>
      </c>
      <c r="H29" s="53"/>
    </row>
    <row r="30" spans="1:8" s="6" customFormat="1" ht="18" customHeight="1">
      <c r="A30" s="244" t="s">
        <v>15</v>
      </c>
      <c r="B30" s="360" t="s">
        <v>115</v>
      </c>
      <c r="C30" s="281"/>
      <c r="D30" s="281"/>
      <c r="E30" s="280">
        <f aca="true" t="shared" si="0" ref="E30:E36">SUM(C30:D30)</f>
        <v>0</v>
      </c>
      <c r="F30" s="284">
        <v>0</v>
      </c>
      <c r="G30" s="280">
        <f aca="true" t="shared" si="1" ref="G30:G36">E30*F30</f>
        <v>0</v>
      </c>
      <c r="H30" s="53"/>
    </row>
    <row r="31" spans="1:8" s="6" customFormat="1" ht="21" customHeight="1">
      <c r="A31" s="244" t="s">
        <v>17</v>
      </c>
      <c r="B31" s="361" t="s">
        <v>342</v>
      </c>
      <c r="C31" s="281"/>
      <c r="D31" s="281"/>
      <c r="E31" s="280">
        <f t="shared" si="0"/>
        <v>0</v>
      </c>
      <c r="F31" s="284">
        <v>0</v>
      </c>
      <c r="G31" s="280">
        <f t="shared" si="1"/>
        <v>0</v>
      </c>
      <c r="H31" s="53"/>
    </row>
    <row r="32" spans="1:8" s="6" customFormat="1" ht="18" customHeight="1">
      <c r="A32" s="244" t="s">
        <v>44</v>
      </c>
      <c r="B32" s="360" t="s">
        <v>343</v>
      </c>
      <c r="C32" s="282"/>
      <c r="D32" s="281"/>
      <c r="E32" s="280">
        <f t="shared" si="0"/>
        <v>0</v>
      </c>
      <c r="F32" s="284">
        <v>0</v>
      </c>
      <c r="G32" s="280">
        <f t="shared" si="1"/>
        <v>0</v>
      </c>
      <c r="H32" s="53"/>
    </row>
    <row r="33" spans="1:8" s="6" customFormat="1" ht="18" customHeight="1">
      <c r="A33" s="244" t="s">
        <v>20</v>
      </c>
      <c r="B33" s="360" t="s">
        <v>98</v>
      </c>
      <c r="C33" s="281"/>
      <c r="D33" s="281"/>
      <c r="E33" s="280">
        <f t="shared" si="0"/>
        <v>0</v>
      </c>
      <c r="F33" s="284">
        <v>0</v>
      </c>
      <c r="G33" s="280">
        <f t="shared" si="1"/>
        <v>0</v>
      </c>
      <c r="H33" s="53"/>
    </row>
    <row r="34" spans="1:8" s="6" customFormat="1" ht="18" customHeight="1">
      <c r="A34" s="244" t="s">
        <v>22</v>
      </c>
      <c r="B34" s="361" t="s">
        <v>344</v>
      </c>
      <c r="C34" s="282"/>
      <c r="D34" s="281"/>
      <c r="E34" s="280">
        <f t="shared" si="0"/>
        <v>0</v>
      </c>
      <c r="F34" s="284">
        <v>0</v>
      </c>
      <c r="G34" s="280">
        <f t="shared" si="1"/>
        <v>0</v>
      </c>
      <c r="H34" s="53"/>
    </row>
    <row r="35" spans="1:8" s="6" customFormat="1" ht="18" customHeight="1">
      <c r="A35" s="244" t="s">
        <v>24</v>
      </c>
      <c r="B35" s="360" t="s">
        <v>99</v>
      </c>
      <c r="C35" s="283"/>
      <c r="D35" s="283"/>
      <c r="E35" s="283"/>
      <c r="F35" s="362"/>
      <c r="G35" s="283"/>
      <c r="H35" s="53"/>
    </row>
    <row r="36" spans="1:8" s="6" customFormat="1" ht="18" customHeight="1">
      <c r="A36" s="244" t="s">
        <v>26</v>
      </c>
      <c r="B36" s="361" t="s">
        <v>101</v>
      </c>
      <c r="C36" s="282"/>
      <c r="D36" s="281"/>
      <c r="E36" s="280">
        <f t="shared" si="0"/>
        <v>0</v>
      </c>
      <c r="F36" s="284">
        <v>0</v>
      </c>
      <c r="G36" s="280">
        <f t="shared" si="1"/>
        <v>0</v>
      </c>
      <c r="H36" s="53"/>
    </row>
    <row r="37" spans="1:8" s="6" customFormat="1" ht="19.5" customHeight="1">
      <c r="A37" s="634" t="s">
        <v>100</v>
      </c>
      <c r="B37" s="631"/>
      <c r="C37" s="145">
        <f>SUM(C29:C36)</f>
        <v>0</v>
      </c>
      <c r="D37" s="145">
        <f>SUM(D29:D36)</f>
        <v>0</v>
      </c>
      <c r="E37" s="145">
        <f>SUM(E29:E36)</f>
        <v>0</v>
      </c>
      <c r="F37" s="355"/>
      <c r="G37" s="145">
        <f>G29+SUM(G30:G36)</f>
        <v>0</v>
      </c>
      <c r="H37" s="53"/>
    </row>
    <row r="38" spans="1:8" s="258" customFormat="1" ht="19.5" customHeight="1">
      <c r="A38" s="261" t="s">
        <v>102</v>
      </c>
      <c r="B38" s="141" t="s">
        <v>296</v>
      </c>
      <c r="C38" s="280"/>
      <c r="D38" s="280"/>
      <c r="E38" s="280"/>
      <c r="F38" s="313"/>
      <c r="G38" s="280"/>
      <c r="H38" s="257"/>
    </row>
    <row r="39" spans="1:8" s="6" customFormat="1" ht="15">
      <c r="A39" s="244" t="s">
        <v>13</v>
      </c>
      <c r="B39" s="313" t="s">
        <v>103</v>
      </c>
      <c r="C39" s="283"/>
      <c r="D39" s="283"/>
      <c r="E39" s="283"/>
      <c r="F39" s="363"/>
      <c r="G39" s="283"/>
      <c r="H39" s="53"/>
    </row>
    <row r="40" spans="1:8" s="6" customFormat="1" ht="15">
      <c r="A40" s="244" t="s">
        <v>15</v>
      </c>
      <c r="B40" s="313" t="s">
        <v>104</v>
      </c>
      <c r="C40" s="283"/>
      <c r="D40" s="283"/>
      <c r="E40" s="283"/>
      <c r="F40" s="363"/>
      <c r="G40" s="283"/>
      <c r="H40" s="53"/>
    </row>
    <row r="41" spans="1:8" s="6" customFormat="1" ht="15">
      <c r="A41" s="244" t="s">
        <v>17</v>
      </c>
      <c r="B41" s="313" t="s">
        <v>105</v>
      </c>
      <c r="C41" s="283"/>
      <c r="D41" s="283"/>
      <c r="E41" s="283"/>
      <c r="F41" s="363"/>
      <c r="G41" s="283"/>
      <c r="H41" s="53"/>
    </row>
    <row r="42" spans="1:8" s="6" customFormat="1" ht="19.5" customHeight="1">
      <c r="A42" s="630" t="s">
        <v>106</v>
      </c>
      <c r="B42" s="631"/>
      <c r="C42" s="283"/>
      <c r="D42" s="283"/>
      <c r="E42" s="283"/>
      <c r="F42" s="363"/>
      <c r="G42" s="283"/>
      <c r="H42" s="53"/>
    </row>
    <row r="43" spans="1:8" s="258" customFormat="1" ht="19.5" customHeight="1">
      <c r="A43" s="261" t="s">
        <v>107</v>
      </c>
      <c r="B43" s="141" t="s">
        <v>337</v>
      </c>
      <c r="C43" s="280"/>
      <c r="D43" s="280"/>
      <c r="E43" s="280"/>
      <c r="F43" s="313"/>
      <c r="G43" s="280"/>
      <c r="H43" s="257"/>
    </row>
    <row r="44" spans="1:8" s="6" customFormat="1" ht="18" customHeight="1">
      <c r="A44" s="244" t="s">
        <v>13</v>
      </c>
      <c r="B44" s="313" t="s">
        <v>365</v>
      </c>
      <c r="C44" s="282"/>
      <c r="D44" s="281"/>
      <c r="E44" s="280">
        <f aca="true" t="shared" si="2" ref="E44:E55">SUM(C44:D44)</f>
        <v>0</v>
      </c>
      <c r="F44" s="321">
        <v>0.05</v>
      </c>
      <c r="G44" s="280">
        <f aca="true" t="shared" si="3" ref="G44:G55">E44*F44</f>
        <v>0</v>
      </c>
      <c r="H44" s="53"/>
    </row>
    <row r="45" spans="1:8" s="6" customFormat="1" ht="18" customHeight="1">
      <c r="A45" s="244" t="s">
        <v>15</v>
      </c>
      <c r="B45" s="313" t="s">
        <v>362</v>
      </c>
      <c r="C45" s="281"/>
      <c r="D45" s="281"/>
      <c r="E45" s="280">
        <f t="shared" si="2"/>
        <v>0</v>
      </c>
      <c r="F45" s="321">
        <v>0.05</v>
      </c>
      <c r="G45" s="280">
        <f t="shared" si="3"/>
        <v>0</v>
      </c>
      <c r="H45" s="53"/>
    </row>
    <row r="46" spans="1:8" s="6" customFormat="1" ht="18" customHeight="1">
      <c r="A46" s="262" t="s">
        <v>17</v>
      </c>
      <c r="B46" s="313" t="s">
        <v>108</v>
      </c>
      <c r="C46" s="283"/>
      <c r="D46" s="283"/>
      <c r="E46" s="283"/>
      <c r="F46" s="364"/>
      <c r="G46" s="283"/>
      <c r="H46" s="53"/>
    </row>
    <row r="47" spans="1:8" s="6" customFormat="1" ht="18" customHeight="1">
      <c r="A47" s="262" t="s">
        <v>44</v>
      </c>
      <c r="B47" s="313" t="s">
        <v>109</v>
      </c>
      <c r="C47" s="281"/>
      <c r="D47" s="281"/>
      <c r="E47" s="280">
        <f t="shared" si="2"/>
        <v>0</v>
      </c>
      <c r="F47" s="321">
        <v>0.05</v>
      </c>
      <c r="G47" s="280">
        <f t="shared" si="3"/>
        <v>0</v>
      </c>
      <c r="H47" s="53"/>
    </row>
    <row r="48" spans="1:8" s="6" customFormat="1" ht="18" customHeight="1">
      <c r="A48" s="262" t="s">
        <v>20</v>
      </c>
      <c r="B48" s="313" t="s">
        <v>110</v>
      </c>
      <c r="C48" s="281"/>
      <c r="D48" s="281"/>
      <c r="E48" s="280">
        <f t="shared" si="2"/>
        <v>0</v>
      </c>
      <c r="F48" s="321">
        <v>0.05</v>
      </c>
      <c r="G48" s="280">
        <f t="shared" si="3"/>
        <v>0</v>
      </c>
      <c r="H48" s="53"/>
    </row>
    <row r="49" spans="1:8" s="6" customFormat="1" ht="18" customHeight="1">
      <c r="A49" s="244" t="s">
        <v>22</v>
      </c>
      <c r="B49" s="313" t="s">
        <v>111</v>
      </c>
      <c r="C49" s="281"/>
      <c r="D49" s="281"/>
      <c r="E49" s="280">
        <f t="shared" si="2"/>
        <v>0</v>
      </c>
      <c r="F49" s="321">
        <v>0.05</v>
      </c>
      <c r="G49" s="280">
        <f t="shared" si="3"/>
        <v>0</v>
      </c>
      <c r="H49" s="53"/>
    </row>
    <row r="50" spans="1:8" s="6" customFormat="1" ht="18" customHeight="1">
      <c r="A50" s="244" t="s">
        <v>24</v>
      </c>
      <c r="B50" s="313" t="s">
        <v>338</v>
      </c>
      <c r="C50" s="282"/>
      <c r="D50" s="281"/>
      <c r="E50" s="280">
        <f t="shared" si="2"/>
        <v>0</v>
      </c>
      <c r="F50" s="321">
        <v>0.05</v>
      </c>
      <c r="G50" s="280">
        <f t="shared" si="3"/>
        <v>0</v>
      </c>
      <c r="H50" s="53"/>
    </row>
    <row r="51" spans="1:8" s="6" customFormat="1" ht="18" customHeight="1">
      <c r="A51" s="244" t="s">
        <v>26</v>
      </c>
      <c r="B51" s="313" t="s">
        <v>363</v>
      </c>
      <c r="C51" s="281"/>
      <c r="D51" s="281"/>
      <c r="E51" s="280">
        <f t="shared" si="2"/>
        <v>0</v>
      </c>
      <c r="F51" s="284">
        <v>0.25</v>
      </c>
      <c r="G51" s="280">
        <f t="shared" si="3"/>
        <v>0</v>
      </c>
      <c r="H51" s="53"/>
    </row>
    <row r="52" spans="1:8" s="6" customFormat="1" ht="18" customHeight="1">
      <c r="A52" s="244" t="s">
        <v>28</v>
      </c>
      <c r="B52" s="313" t="s">
        <v>112</v>
      </c>
      <c r="C52" s="282"/>
      <c r="D52" s="281"/>
      <c r="E52" s="280">
        <f t="shared" si="2"/>
        <v>0</v>
      </c>
      <c r="F52" s="284">
        <v>0</v>
      </c>
      <c r="G52" s="280">
        <f t="shared" si="3"/>
        <v>0</v>
      </c>
      <c r="H52" s="53"/>
    </row>
    <row r="53" spans="1:8" s="6" customFormat="1" ht="18" customHeight="1">
      <c r="A53" s="244" t="s">
        <v>30</v>
      </c>
      <c r="B53" s="313" t="s">
        <v>345</v>
      </c>
      <c r="C53" s="282"/>
      <c r="D53" s="281"/>
      <c r="E53" s="280">
        <f t="shared" si="2"/>
        <v>0</v>
      </c>
      <c r="F53" s="284">
        <v>0</v>
      </c>
      <c r="G53" s="280">
        <f t="shared" si="3"/>
        <v>0</v>
      </c>
      <c r="H53" s="53"/>
    </row>
    <row r="54" spans="1:8" s="6" customFormat="1" ht="18" customHeight="1">
      <c r="A54" s="244" t="s">
        <v>31</v>
      </c>
      <c r="B54" s="313" t="s">
        <v>113</v>
      </c>
      <c r="C54" s="283"/>
      <c r="D54" s="281"/>
      <c r="E54" s="280">
        <f t="shared" si="2"/>
        <v>0</v>
      </c>
      <c r="F54" s="284">
        <v>0</v>
      </c>
      <c r="G54" s="280">
        <f t="shared" si="3"/>
        <v>0</v>
      </c>
      <c r="H54" s="53"/>
    </row>
    <row r="55" spans="1:8" s="6" customFormat="1" ht="18" customHeight="1">
      <c r="A55" s="244" t="s">
        <v>32</v>
      </c>
      <c r="B55" s="313" t="s">
        <v>377</v>
      </c>
      <c r="C55" s="282"/>
      <c r="D55" s="281"/>
      <c r="E55" s="280">
        <f t="shared" si="2"/>
        <v>0</v>
      </c>
      <c r="F55" s="284">
        <v>0</v>
      </c>
      <c r="G55" s="280">
        <f t="shared" si="3"/>
        <v>0</v>
      </c>
      <c r="H55" s="53"/>
    </row>
    <row r="56" spans="1:8" s="6" customFormat="1" ht="18" customHeight="1">
      <c r="A56" s="244" t="s">
        <v>34</v>
      </c>
      <c r="B56" s="357" t="s">
        <v>260</v>
      </c>
      <c r="C56" s="282"/>
      <c r="D56" s="281"/>
      <c r="E56" s="280">
        <f>SUM(C56:D56)</f>
        <v>0</v>
      </c>
      <c r="F56" s="284">
        <v>0</v>
      </c>
      <c r="G56" s="280">
        <f>E56*F56</f>
        <v>0</v>
      </c>
      <c r="H56" s="53"/>
    </row>
    <row r="57" spans="1:8" s="6" customFormat="1" ht="18" customHeight="1">
      <c r="A57" s="244" t="s">
        <v>60</v>
      </c>
      <c r="B57" s="357" t="s">
        <v>378</v>
      </c>
      <c r="C57" s="282"/>
      <c r="D57" s="281"/>
      <c r="E57" s="280">
        <f>SUM(C57:D57)</f>
        <v>0</v>
      </c>
      <c r="F57" s="321">
        <v>1</v>
      </c>
      <c r="G57" s="280">
        <f>E57*F57</f>
        <v>0</v>
      </c>
      <c r="H57" s="53"/>
    </row>
    <row r="58" spans="1:8" s="6" customFormat="1" ht="18" customHeight="1">
      <c r="A58" s="244" t="s">
        <v>61</v>
      </c>
      <c r="B58" s="313" t="s">
        <v>116</v>
      </c>
      <c r="C58" s="282"/>
      <c r="D58" s="281"/>
      <c r="E58" s="280">
        <f>SUM(C58:D58)</f>
        <v>0</v>
      </c>
      <c r="F58" s="321">
        <v>0.5</v>
      </c>
      <c r="G58" s="280">
        <f>E58*F58</f>
        <v>0</v>
      </c>
      <c r="H58" s="53"/>
    </row>
    <row r="59" spans="1:8" s="6" customFormat="1" ht="18" customHeight="1">
      <c r="A59" s="244" t="s">
        <v>62</v>
      </c>
      <c r="B59" s="313" t="s">
        <v>117</v>
      </c>
      <c r="C59" s="282"/>
      <c r="D59" s="281"/>
      <c r="E59" s="280">
        <f>SUM(C59:D59)</f>
        <v>0</v>
      </c>
      <c r="F59" s="284">
        <v>0.25</v>
      </c>
      <c r="G59" s="280">
        <f>E59*F59</f>
        <v>0</v>
      </c>
      <c r="H59" s="53"/>
    </row>
    <row r="60" spans="1:8" s="6" customFormat="1" ht="18" customHeight="1">
      <c r="A60" s="244" t="s">
        <v>63</v>
      </c>
      <c r="B60" s="313" t="s">
        <v>364</v>
      </c>
      <c r="C60" s="279"/>
      <c r="D60" s="279"/>
      <c r="E60" s="279"/>
      <c r="F60" s="365"/>
      <c r="G60" s="279"/>
      <c r="H60" s="53"/>
    </row>
    <row r="61" spans="1:8" s="6" customFormat="1" ht="18" customHeight="1">
      <c r="A61" s="260"/>
      <c r="B61" s="366" t="s">
        <v>369</v>
      </c>
      <c r="C61" s="281"/>
      <c r="D61" s="281"/>
      <c r="E61" s="280">
        <f>SUM(C61:D61)</f>
        <v>0</v>
      </c>
      <c r="F61" s="284">
        <v>0</v>
      </c>
      <c r="G61" s="280">
        <f>E61*F61</f>
        <v>0</v>
      </c>
      <c r="H61" s="53"/>
    </row>
    <row r="62" spans="1:8" s="6" customFormat="1" ht="18" customHeight="1">
      <c r="A62" s="260"/>
      <c r="B62" s="366" t="s">
        <v>368</v>
      </c>
      <c r="C62" s="281"/>
      <c r="D62" s="281"/>
      <c r="E62" s="280">
        <f>SUM(C62:D62)</f>
        <v>0</v>
      </c>
      <c r="F62" s="284">
        <v>0</v>
      </c>
      <c r="G62" s="280">
        <f>E62*F62</f>
        <v>0</v>
      </c>
      <c r="H62" s="53"/>
    </row>
    <row r="63" spans="1:8" s="6" customFormat="1" ht="18" customHeight="1">
      <c r="A63" s="260"/>
      <c r="B63" s="366" t="s">
        <v>370</v>
      </c>
      <c r="C63" s="281"/>
      <c r="D63" s="281"/>
      <c r="E63" s="280">
        <f>SUM(C63:D63)</f>
        <v>0</v>
      </c>
      <c r="F63" s="284">
        <v>0</v>
      </c>
      <c r="G63" s="280">
        <f>E63*F63</f>
        <v>0</v>
      </c>
      <c r="H63" s="53"/>
    </row>
    <row r="64" spans="1:8" s="6" customFormat="1" ht="18" customHeight="1">
      <c r="A64" s="260"/>
      <c r="B64" s="366" t="s">
        <v>371</v>
      </c>
      <c r="C64" s="281"/>
      <c r="D64" s="281"/>
      <c r="E64" s="280">
        <f>SUM(C64:D64)</f>
        <v>0</v>
      </c>
      <c r="F64" s="284">
        <v>0</v>
      </c>
      <c r="G64" s="280">
        <f>E64*F64</f>
        <v>0</v>
      </c>
      <c r="H64" s="53"/>
    </row>
    <row r="65" spans="1:8" s="6" customFormat="1" ht="18" customHeight="1">
      <c r="A65" s="260"/>
      <c r="B65" s="366"/>
      <c r="C65" s="281"/>
      <c r="D65" s="281"/>
      <c r="E65" s="280">
        <f>SUM(C65:D65)</f>
        <v>0</v>
      </c>
      <c r="F65" s="284">
        <v>0</v>
      </c>
      <c r="G65" s="280">
        <f>E65*F65</f>
        <v>0</v>
      </c>
      <c r="H65" s="53"/>
    </row>
    <row r="66" spans="1:8" s="6" customFormat="1" ht="19.5" customHeight="1">
      <c r="A66" s="630" t="s">
        <v>118</v>
      </c>
      <c r="B66" s="631"/>
      <c r="C66" s="145">
        <f>SUM(C44:C65)</f>
        <v>0</v>
      </c>
      <c r="D66" s="145">
        <f>SUM(D44:D65)</f>
        <v>0</v>
      </c>
      <c r="E66" s="145">
        <f>SUM(E44:E65)</f>
        <v>0</v>
      </c>
      <c r="F66" s="367"/>
      <c r="G66" s="145">
        <f>SUM(G44:G65)</f>
        <v>0</v>
      </c>
      <c r="H66" s="53"/>
    </row>
    <row r="67" spans="1:8" s="264" customFormat="1" ht="24.75" customHeight="1">
      <c r="A67" s="263" t="s">
        <v>119</v>
      </c>
      <c r="B67" s="368" t="s">
        <v>120</v>
      </c>
      <c r="C67" s="369">
        <f>Personnel!$C$57+C12+C15+C21+C27+C37+C66</f>
        <v>84000</v>
      </c>
      <c r="D67" s="369">
        <f>Personnel!$D$57+D12+D15+D21+D27+D37+D66</f>
        <v>0</v>
      </c>
      <c r="E67" s="369">
        <f>SUM(C67:D67)</f>
        <v>84000</v>
      </c>
      <c r="F67" s="370"/>
      <c r="G67" s="371">
        <f>Personnel!$H$57+G12+G15+G21+G27+G37+G66</f>
        <v>0</v>
      </c>
      <c r="H67" s="54"/>
    </row>
    <row r="68" spans="1:8" s="264" customFormat="1" ht="24.75" customHeight="1">
      <c r="A68" s="263" t="s">
        <v>121</v>
      </c>
      <c r="B68" s="368" t="s">
        <v>122</v>
      </c>
      <c r="C68" s="372"/>
      <c r="D68" s="372"/>
      <c r="E68" s="372"/>
      <c r="F68" s="370"/>
      <c r="G68" s="372"/>
      <c r="H68" s="54"/>
    </row>
    <row r="69" spans="1:8" s="264" customFormat="1" ht="24.75" customHeight="1">
      <c r="A69" s="263" t="s">
        <v>123</v>
      </c>
      <c r="B69" s="368" t="s">
        <v>124</v>
      </c>
      <c r="C69" s="369">
        <f>SUM(C67:C68)</f>
        <v>84000</v>
      </c>
      <c r="D69" s="369">
        <f>SUM(D67:D68)</f>
        <v>0</v>
      </c>
      <c r="E69" s="369">
        <f>SUM(E67:E68)</f>
        <v>84000</v>
      </c>
      <c r="F69" s="373">
        <f>IF(E69=0,0,ROUND(G69/E69,0))</f>
        <v>0</v>
      </c>
      <c r="G69" s="369">
        <f>SUM(G67:G68)</f>
        <v>0</v>
      </c>
      <c r="H69" s="54"/>
    </row>
    <row r="70" spans="1:8" s="6" customFormat="1" ht="24.75" customHeight="1">
      <c r="A70" s="147"/>
      <c r="B70" s="374" t="s">
        <v>149</v>
      </c>
      <c r="C70" s="375">
        <f>'COVER PAGE'!$E$28</f>
        <v>0</v>
      </c>
      <c r="D70" s="376">
        <f>+'COVER PAGE'!E29</f>
        <v>0</v>
      </c>
      <c r="E70" s="376">
        <f>SUM(C70:D70)</f>
        <v>0</v>
      </c>
      <c r="F70" s="376"/>
      <c r="G70" s="376">
        <f>'COVER PAGE'!$E$31</f>
        <v>0</v>
      </c>
      <c r="H70" s="53"/>
    </row>
    <row r="71" spans="1:8" s="267" customFormat="1" ht="24.75" customHeight="1">
      <c r="A71" s="265"/>
      <c r="B71" s="374" t="s">
        <v>135</v>
      </c>
      <c r="C71" s="375">
        <f>C69-C70</f>
        <v>84000</v>
      </c>
      <c r="D71" s="375">
        <f>D69-D70</f>
        <v>0</v>
      </c>
      <c r="E71" s="375"/>
      <c r="F71" s="374"/>
      <c r="G71" s="375">
        <f>G69-G70</f>
        <v>0</v>
      </c>
      <c r="H71" s="266"/>
    </row>
    <row r="72" spans="1:8" s="6" customFormat="1" ht="15.75" thickBot="1">
      <c r="A72" s="268"/>
      <c r="B72" s="148"/>
      <c r="C72" s="347"/>
      <c r="D72" s="347"/>
      <c r="E72" s="347"/>
      <c r="F72" s="148"/>
      <c r="G72" s="347"/>
      <c r="H72" s="53"/>
    </row>
    <row r="73" spans="1:8" s="6" customFormat="1" ht="30" customHeight="1" thickBot="1">
      <c r="A73" s="268"/>
      <c r="B73" s="148"/>
      <c r="C73" s="347"/>
      <c r="D73" s="624" t="str">
        <f>IF(C69=C70," ","Your HS budget amount must be $"&amp;C70)</f>
        <v>Your HS budget amount must be $0</v>
      </c>
      <c r="E73" s="625"/>
      <c r="F73" s="625"/>
      <c r="G73" s="626"/>
      <c r="H73" s="53"/>
    </row>
    <row r="74" spans="1:8" s="6" customFormat="1" ht="30" customHeight="1" thickBot="1">
      <c r="A74" s="147"/>
      <c r="B74" s="377" t="s">
        <v>136</v>
      </c>
      <c r="C74" s="347"/>
      <c r="D74" s="624" t="str">
        <f>IF(D69&gt;=D70," ","Your Non-Federal Share must be at least $"&amp;D70)</f>
        <v> </v>
      </c>
      <c r="E74" s="625"/>
      <c r="F74" s="625"/>
      <c r="G74" s="626"/>
      <c r="H74" s="53"/>
    </row>
    <row r="75" spans="1:8" s="6" customFormat="1" ht="30" customHeight="1" thickBot="1">
      <c r="A75" s="147"/>
      <c r="B75" s="148"/>
      <c r="C75" s="347"/>
      <c r="D75" s="624" t="str">
        <f>IF(G69&lt;=G70," ","Your total admin cost exceeds the maximum allowable cost,  check your numbers again.")</f>
        <v> </v>
      </c>
      <c r="E75" s="625"/>
      <c r="F75" s="625"/>
      <c r="G75" s="626"/>
      <c r="H75" s="53"/>
    </row>
    <row r="76" spans="1:8" s="12" customFormat="1" ht="15">
      <c r="A76" s="147"/>
      <c r="B76" s="148"/>
      <c r="C76" s="347"/>
      <c r="D76" s="347"/>
      <c r="E76" s="347"/>
      <c r="F76" s="148"/>
      <c r="G76" s="347"/>
      <c r="H76" s="53"/>
    </row>
    <row r="77" spans="1:8" s="12" customFormat="1" ht="15">
      <c r="A77" s="147"/>
      <c r="B77" s="148"/>
      <c r="C77" s="347"/>
      <c r="D77" s="347"/>
      <c r="E77" s="347"/>
      <c r="F77" s="148"/>
      <c r="G77" s="347"/>
      <c r="H77" s="53"/>
    </row>
    <row r="78" spans="1:8" s="270" customFormat="1" ht="15">
      <c r="A78" s="269"/>
      <c r="B78" s="378"/>
      <c r="C78" s="379"/>
      <c r="D78" s="379"/>
      <c r="E78" s="379"/>
      <c r="F78" s="378"/>
      <c r="G78" s="379"/>
      <c r="H78" s="235"/>
    </row>
    <row r="79" spans="1:8" s="270" customFormat="1" ht="15">
      <c r="A79" s="269"/>
      <c r="B79" s="623" t="s">
        <v>148</v>
      </c>
      <c r="C79" s="623"/>
      <c r="D79" s="623"/>
      <c r="E79" s="623"/>
      <c r="F79" s="623"/>
      <c r="G79" s="623"/>
      <c r="H79" s="235"/>
    </row>
    <row r="80" spans="1:8" s="270" customFormat="1" ht="15" customHeight="1">
      <c r="A80" s="269"/>
      <c r="B80" s="380" t="s">
        <v>11</v>
      </c>
      <c r="C80" s="381" t="s">
        <v>145</v>
      </c>
      <c r="D80" s="381" t="s">
        <v>146</v>
      </c>
      <c r="E80" s="381" t="s">
        <v>51</v>
      </c>
      <c r="F80" s="627" t="s">
        <v>147</v>
      </c>
      <c r="G80" s="628"/>
      <c r="H80" s="235"/>
    </row>
    <row r="81" spans="1:8" s="270" customFormat="1" ht="15" customHeight="1">
      <c r="A81" s="269"/>
      <c r="B81" s="382" t="s">
        <v>139</v>
      </c>
      <c r="C81" s="383">
        <f>Personnel!C57</f>
        <v>84000</v>
      </c>
      <c r="D81" s="383">
        <f>Personnel!D57</f>
        <v>0</v>
      </c>
      <c r="E81" s="383">
        <f>Personnel!$F$57</f>
        <v>84000</v>
      </c>
      <c r="F81" s="621">
        <f>Personnel!$H$57</f>
        <v>0</v>
      </c>
      <c r="G81" s="622"/>
      <c r="H81" s="235"/>
    </row>
    <row r="82" spans="1:8" s="270" customFormat="1" ht="15" customHeight="1">
      <c r="A82" s="269"/>
      <c r="B82" s="382" t="s">
        <v>140</v>
      </c>
      <c r="C82" s="383">
        <f>C12</f>
        <v>0</v>
      </c>
      <c r="D82" s="383">
        <f>D12</f>
        <v>0</v>
      </c>
      <c r="E82" s="383">
        <f>E12</f>
        <v>0</v>
      </c>
      <c r="F82" s="621">
        <f>$G$12</f>
        <v>0</v>
      </c>
      <c r="G82" s="622"/>
      <c r="H82" s="235"/>
    </row>
    <row r="83" spans="1:8" s="6" customFormat="1" ht="15" customHeight="1">
      <c r="A83" s="147"/>
      <c r="B83" s="384" t="s">
        <v>141</v>
      </c>
      <c r="C83" s="385">
        <f>C15</f>
        <v>0</v>
      </c>
      <c r="D83" s="385">
        <f>D15</f>
        <v>0</v>
      </c>
      <c r="E83" s="385">
        <f>+C15</f>
        <v>0</v>
      </c>
      <c r="F83" s="621">
        <f>$G$15</f>
        <v>0</v>
      </c>
      <c r="G83" s="622"/>
      <c r="H83" s="53"/>
    </row>
    <row r="84" spans="1:8" s="6" customFormat="1" ht="15" customHeight="1">
      <c r="A84" s="147"/>
      <c r="B84" s="384" t="s">
        <v>85</v>
      </c>
      <c r="C84" s="385">
        <f>C21</f>
        <v>0</v>
      </c>
      <c r="D84" s="385">
        <f>D21</f>
        <v>0</v>
      </c>
      <c r="E84" s="385">
        <f>E21</f>
        <v>0</v>
      </c>
      <c r="F84" s="621">
        <f>$G$21</f>
        <v>0</v>
      </c>
      <c r="G84" s="622"/>
      <c r="H84" s="53"/>
    </row>
    <row r="85" spans="1:8" s="6" customFormat="1" ht="15" customHeight="1">
      <c r="A85" s="147"/>
      <c r="B85" s="384" t="s">
        <v>90</v>
      </c>
      <c r="C85" s="385">
        <f>C27</f>
        <v>0</v>
      </c>
      <c r="D85" s="385">
        <f>D27</f>
        <v>0</v>
      </c>
      <c r="E85" s="385">
        <f>E27</f>
        <v>0</v>
      </c>
      <c r="F85" s="621">
        <f>$G$27</f>
        <v>0</v>
      </c>
      <c r="G85" s="622"/>
      <c r="H85" s="53"/>
    </row>
    <row r="86" spans="1:8" s="6" customFormat="1" ht="15" customHeight="1">
      <c r="A86" s="147"/>
      <c r="B86" s="384" t="s">
        <v>142</v>
      </c>
      <c r="C86" s="385">
        <f>C37</f>
        <v>0</v>
      </c>
      <c r="D86" s="385">
        <f>D37</f>
        <v>0</v>
      </c>
      <c r="E86" s="385">
        <f>E37</f>
        <v>0</v>
      </c>
      <c r="F86" s="621">
        <f>$G$37</f>
        <v>0</v>
      </c>
      <c r="G86" s="622"/>
      <c r="H86" s="53"/>
    </row>
    <row r="87" spans="1:8" s="6" customFormat="1" ht="15" customHeight="1">
      <c r="A87" s="147"/>
      <c r="B87" s="384" t="s">
        <v>143</v>
      </c>
      <c r="C87" s="385">
        <f>C42</f>
        <v>0</v>
      </c>
      <c r="D87" s="385">
        <f>D42</f>
        <v>0</v>
      </c>
      <c r="E87" s="385">
        <f>E42</f>
        <v>0</v>
      </c>
      <c r="F87" s="621">
        <f>$G$42</f>
        <v>0</v>
      </c>
      <c r="G87" s="622"/>
      <c r="H87" s="53"/>
    </row>
    <row r="88" spans="1:8" s="6" customFormat="1" ht="15" customHeight="1">
      <c r="A88" s="147"/>
      <c r="B88" s="384" t="s">
        <v>144</v>
      </c>
      <c r="C88" s="385">
        <f>C66</f>
        <v>0</v>
      </c>
      <c r="D88" s="385">
        <f>D66</f>
        <v>0</v>
      </c>
      <c r="E88" s="385">
        <f>E66</f>
        <v>0</v>
      </c>
      <c r="F88" s="621">
        <f>$G$66</f>
        <v>0</v>
      </c>
      <c r="G88" s="622"/>
      <c r="H88" s="53"/>
    </row>
    <row r="89" spans="1:8" s="6" customFormat="1" ht="15" customHeight="1">
      <c r="A89" s="147"/>
      <c r="B89" s="386" t="s">
        <v>120</v>
      </c>
      <c r="C89" s="387">
        <f>SUM(C81:C88)</f>
        <v>84000</v>
      </c>
      <c r="D89" s="387">
        <f>SUM(D81:D88)</f>
        <v>0</v>
      </c>
      <c r="E89" s="387">
        <f>SUM(E81:E88)</f>
        <v>84000</v>
      </c>
      <c r="F89" s="643">
        <f>SUM(F81:G88)</f>
        <v>0</v>
      </c>
      <c r="G89" s="622"/>
      <c r="H89" s="53"/>
    </row>
    <row r="90" spans="1:8" s="6" customFormat="1" ht="15">
      <c r="A90" s="147"/>
      <c r="B90" s="148"/>
      <c r="C90" s="347"/>
      <c r="D90" s="347">
        <f>SUM(C89:D89)</f>
        <v>84000</v>
      </c>
      <c r="E90" s="347"/>
      <c r="F90" s="148"/>
      <c r="G90" s="347"/>
      <c r="H90" s="53"/>
    </row>
    <row r="91" spans="1:8" s="6" customFormat="1" ht="15">
      <c r="A91" s="147"/>
      <c r="B91" s="148"/>
      <c r="C91" s="347"/>
      <c r="D91" s="347"/>
      <c r="E91" s="347"/>
      <c r="F91" s="148"/>
      <c r="G91" s="347"/>
      <c r="H91" s="53"/>
    </row>
    <row r="92" spans="1:8" s="6" customFormat="1" ht="15">
      <c r="A92" s="147"/>
      <c r="B92" s="148"/>
      <c r="C92" s="347"/>
      <c r="D92" s="347"/>
      <c r="E92" s="347"/>
      <c r="F92" s="148"/>
      <c r="G92" s="347"/>
      <c r="H92" s="53"/>
    </row>
    <row r="93" spans="1:8" s="6" customFormat="1" ht="15">
      <c r="A93" s="147"/>
      <c r="B93" s="148"/>
      <c r="C93" s="347"/>
      <c r="D93" s="347"/>
      <c r="E93" s="347"/>
      <c r="F93" s="148"/>
      <c r="G93" s="347"/>
      <c r="H93" s="53"/>
    </row>
    <row r="94" spans="1:8" s="6" customFormat="1" ht="15">
      <c r="A94" s="147"/>
      <c r="B94" s="148"/>
      <c r="C94" s="347"/>
      <c r="D94" s="347"/>
      <c r="E94" s="347"/>
      <c r="F94" s="148"/>
      <c r="G94" s="347"/>
      <c r="H94" s="53"/>
    </row>
    <row r="95" spans="1:8" s="6" customFormat="1" ht="15">
      <c r="A95" s="147"/>
      <c r="B95" s="148"/>
      <c r="C95" s="347"/>
      <c r="D95" s="347"/>
      <c r="E95" s="347"/>
      <c r="F95" s="148"/>
      <c r="G95" s="347"/>
      <c r="H95" s="53"/>
    </row>
    <row r="96" spans="1:8" s="6" customFormat="1" ht="15">
      <c r="A96" s="147"/>
      <c r="B96" s="148"/>
      <c r="C96" s="347"/>
      <c r="D96" s="347"/>
      <c r="E96" s="347"/>
      <c r="F96" s="148"/>
      <c r="G96" s="347"/>
      <c r="H96" s="53"/>
    </row>
    <row r="97" spans="1:8" s="6" customFormat="1" ht="15">
      <c r="A97" s="147"/>
      <c r="B97" s="148"/>
      <c r="C97" s="347"/>
      <c r="D97" s="347"/>
      <c r="E97" s="347"/>
      <c r="F97" s="148"/>
      <c r="G97" s="347"/>
      <c r="H97" s="53"/>
    </row>
    <row r="98" spans="1:8" s="6" customFormat="1" ht="15">
      <c r="A98" s="147"/>
      <c r="B98" s="148"/>
      <c r="C98" s="347"/>
      <c r="D98" s="347"/>
      <c r="E98" s="347"/>
      <c r="F98" s="148"/>
      <c r="G98" s="347"/>
      <c r="H98" s="53"/>
    </row>
    <row r="99" spans="1:8" s="6" customFormat="1" ht="15">
      <c r="A99" s="147"/>
      <c r="B99" s="148"/>
      <c r="C99" s="347"/>
      <c r="D99" s="347"/>
      <c r="E99" s="347"/>
      <c r="F99" s="148"/>
      <c r="G99" s="347"/>
      <c r="H99" s="53"/>
    </row>
    <row r="100" spans="1:8" s="6" customFormat="1" ht="15">
      <c r="A100" s="147"/>
      <c r="B100" s="148"/>
      <c r="C100" s="347"/>
      <c r="D100" s="347"/>
      <c r="E100" s="347"/>
      <c r="F100" s="148"/>
      <c r="G100" s="347"/>
      <c r="H100" s="53"/>
    </row>
    <row r="101" spans="1:8" s="6" customFormat="1" ht="15">
      <c r="A101" s="147"/>
      <c r="B101" s="148"/>
      <c r="C101" s="347"/>
      <c r="D101" s="347"/>
      <c r="E101" s="347"/>
      <c r="F101" s="148"/>
      <c r="G101" s="347"/>
      <c r="H101" s="53"/>
    </row>
    <row r="102" spans="1:8" s="6" customFormat="1" ht="15">
      <c r="A102" s="147"/>
      <c r="B102" s="148"/>
      <c r="C102" s="347"/>
      <c r="D102" s="347"/>
      <c r="E102" s="347"/>
      <c r="F102" s="148"/>
      <c r="G102" s="347"/>
      <c r="H102" s="53"/>
    </row>
    <row r="103" spans="1:8" s="6" customFormat="1" ht="15">
      <c r="A103" s="147"/>
      <c r="B103" s="148"/>
      <c r="C103" s="347"/>
      <c r="D103" s="347"/>
      <c r="E103" s="347"/>
      <c r="F103" s="148"/>
      <c r="G103" s="347"/>
      <c r="H103" s="53"/>
    </row>
    <row r="104" spans="1:8" s="6" customFormat="1" ht="15">
      <c r="A104" s="147"/>
      <c r="B104" s="148"/>
      <c r="C104" s="347"/>
      <c r="D104" s="347"/>
      <c r="E104" s="347"/>
      <c r="F104" s="148"/>
      <c r="G104" s="347"/>
      <c r="H104" s="53"/>
    </row>
    <row r="105" spans="1:8" s="6" customFormat="1" ht="15">
      <c r="A105" s="147"/>
      <c r="B105" s="148"/>
      <c r="C105" s="347"/>
      <c r="D105" s="347"/>
      <c r="E105" s="347"/>
      <c r="F105" s="148"/>
      <c r="G105" s="347"/>
      <c r="H105" s="53"/>
    </row>
    <row r="106" spans="1:8" s="6" customFormat="1" ht="15">
      <c r="A106" s="147"/>
      <c r="B106" s="148"/>
      <c r="C106" s="347"/>
      <c r="D106" s="347"/>
      <c r="E106" s="347"/>
      <c r="F106" s="148"/>
      <c r="G106" s="347"/>
      <c r="H106" s="53"/>
    </row>
    <row r="107" spans="1:8" s="6" customFormat="1" ht="15">
      <c r="A107" s="147"/>
      <c r="B107" s="148"/>
      <c r="C107" s="347"/>
      <c r="D107" s="347"/>
      <c r="E107" s="347"/>
      <c r="F107" s="148"/>
      <c r="G107" s="347"/>
      <c r="H107" s="53"/>
    </row>
    <row r="108" spans="1:8" s="6" customFormat="1" ht="15">
      <c r="A108" s="147"/>
      <c r="B108" s="148"/>
      <c r="C108" s="347"/>
      <c r="D108" s="347"/>
      <c r="E108" s="347"/>
      <c r="F108" s="148"/>
      <c r="G108" s="347"/>
      <c r="H108" s="53"/>
    </row>
    <row r="109" spans="1:8" s="6" customFormat="1" ht="15">
      <c r="A109" s="147"/>
      <c r="B109" s="148"/>
      <c r="C109" s="347"/>
      <c r="D109" s="347"/>
      <c r="E109" s="347"/>
      <c r="F109" s="148"/>
      <c r="G109" s="347"/>
      <c r="H109" s="53"/>
    </row>
    <row r="110" spans="1:8" s="6" customFormat="1" ht="15">
      <c r="A110" s="147"/>
      <c r="B110" s="148"/>
      <c r="C110" s="347"/>
      <c r="D110" s="347"/>
      <c r="E110" s="347"/>
      <c r="F110" s="148"/>
      <c r="G110" s="347"/>
      <c r="H110" s="53"/>
    </row>
    <row r="111" spans="1:8" s="6" customFormat="1" ht="15">
      <c r="A111" s="147"/>
      <c r="B111" s="148"/>
      <c r="C111" s="347"/>
      <c r="D111" s="347"/>
      <c r="E111" s="347"/>
      <c r="F111" s="148"/>
      <c r="G111" s="347"/>
      <c r="H111" s="53"/>
    </row>
    <row r="112" spans="1:8" s="6" customFormat="1" ht="15">
      <c r="A112" s="147"/>
      <c r="B112" s="148"/>
      <c r="C112" s="347"/>
      <c r="D112" s="347"/>
      <c r="E112" s="347"/>
      <c r="F112" s="148"/>
      <c r="G112" s="347"/>
      <c r="H112" s="53"/>
    </row>
    <row r="113" spans="1:8" s="6" customFormat="1" ht="15">
      <c r="A113" s="147"/>
      <c r="B113" s="148"/>
      <c r="C113" s="347"/>
      <c r="D113" s="347"/>
      <c r="E113" s="347"/>
      <c r="F113" s="148"/>
      <c r="G113" s="347"/>
      <c r="H113" s="53"/>
    </row>
    <row r="114" spans="1:8" s="6" customFormat="1" ht="15">
      <c r="A114" s="147"/>
      <c r="B114" s="148"/>
      <c r="C114" s="347"/>
      <c r="D114" s="347"/>
      <c r="E114" s="347"/>
      <c r="F114" s="148"/>
      <c r="G114" s="347"/>
      <c r="H114" s="53"/>
    </row>
    <row r="115" spans="1:8" s="6" customFormat="1" ht="15">
      <c r="A115" s="147"/>
      <c r="B115" s="148"/>
      <c r="C115" s="347"/>
      <c r="D115" s="347"/>
      <c r="E115" s="347"/>
      <c r="F115" s="148"/>
      <c r="G115" s="347"/>
      <c r="H115" s="53"/>
    </row>
    <row r="116" spans="1:8" s="6" customFormat="1" ht="15">
      <c r="A116" s="147"/>
      <c r="B116" s="148"/>
      <c r="C116" s="347"/>
      <c r="D116" s="347"/>
      <c r="E116" s="347"/>
      <c r="F116" s="148"/>
      <c r="G116" s="347"/>
      <c r="H116" s="53"/>
    </row>
    <row r="117" spans="1:8" s="6" customFormat="1" ht="15">
      <c r="A117" s="147"/>
      <c r="B117" s="148"/>
      <c r="C117" s="347"/>
      <c r="D117" s="347"/>
      <c r="E117" s="347"/>
      <c r="F117" s="148"/>
      <c r="G117" s="347"/>
      <c r="H117" s="53"/>
    </row>
    <row r="118" spans="1:8" s="6" customFormat="1" ht="15">
      <c r="A118" s="147"/>
      <c r="B118" s="148"/>
      <c r="C118" s="347"/>
      <c r="D118" s="347"/>
      <c r="E118" s="347"/>
      <c r="F118" s="148"/>
      <c r="G118" s="347"/>
      <c r="H118" s="53"/>
    </row>
    <row r="119" spans="1:8" s="6" customFormat="1" ht="15">
      <c r="A119" s="147"/>
      <c r="B119" s="148"/>
      <c r="C119" s="347"/>
      <c r="D119" s="347"/>
      <c r="E119" s="347"/>
      <c r="F119" s="148"/>
      <c r="G119" s="347"/>
      <c r="H119" s="53"/>
    </row>
    <row r="120" spans="1:8" s="6" customFormat="1" ht="15">
      <c r="A120" s="147"/>
      <c r="B120" s="148"/>
      <c r="C120" s="347"/>
      <c r="D120" s="347"/>
      <c r="E120" s="347"/>
      <c r="F120" s="148"/>
      <c r="G120" s="347"/>
      <c r="H120" s="53"/>
    </row>
    <row r="121" spans="1:8" s="6" customFormat="1" ht="15">
      <c r="A121" s="147"/>
      <c r="B121" s="148"/>
      <c r="C121" s="347"/>
      <c r="D121" s="347"/>
      <c r="E121" s="347"/>
      <c r="F121" s="148"/>
      <c r="G121" s="347"/>
      <c r="H121" s="53"/>
    </row>
    <row r="122" spans="1:8" s="6" customFormat="1" ht="15">
      <c r="A122" s="147"/>
      <c r="B122" s="148"/>
      <c r="C122" s="347"/>
      <c r="D122" s="347"/>
      <c r="E122" s="347"/>
      <c r="F122" s="148"/>
      <c r="G122" s="347"/>
      <c r="H122" s="53"/>
    </row>
    <row r="123" spans="1:8" s="6" customFormat="1" ht="15">
      <c r="A123" s="147"/>
      <c r="B123" s="148"/>
      <c r="C123" s="347"/>
      <c r="D123" s="347"/>
      <c r="E123" s="347"/>
      <c r="F123" s="148"/>
      <c r="G123" s="347"/>
      <c r="H123" s="53"/>
    </row>
    <row r="124" spans="1:8" s="6" customFormat="1" ht="15">
      <c r="A124" s="147"/>
      <c r="B124" s="148"/>
      <c r="C124" s="347"/>
      <c r="D124" s="347"/>
      <c r="E124" s="347"/>
      <c r="F124" s="148"/>
      <c r="G124" s="347"/>
      <c r="H124" s="53"/>
    </row>
    <row r="125" spans="1:8" s="6" customFormat="1" ht="15">
      <c r="A125" s="147"/>
      <c r="B125" s="148"/>
      <c r="C125" s="347"/>
      <c r="D125" s="347"/>
      <c r="E125" s="347"/>
      <c r="F125" s="148"/>
      <c r="G125" s="347"/>
      <c r="H125" s="53"/>
    </row>
    <row r="126" spans="1:8" s="6" customFormat="1" ht="15">
      <c r="A126" s="147"/>
      <c r="B126" s="148"/>
      <c r="C126" s="347"/>
      <c r="D126" s="347"/>
      <c r="E126" s="347"/>
      <c r="F126" s="148"/>
      <c r="G126" s="347"/>
      <c r="H126" s="53"/>
    </row>
    <row r="127" spans="1:8" s="6" customFormat="1" ht="15">
      <c r="A127" s="147"/>
      <c r="B127" s="148"/>
      <c r="C127" s="347"/>
      <c r="D127" s="347"/>
      <c r="E127" s="347"/>
      <c r="F127" s="148"/>
      <c r="G127" s="347"/>
      <c r="H127" s="53"/>
    </row>
    <row r="128" spans="1:8" s="6" customFormat="1" ht="15">
      <c r="A128" s="147"/>
      <c r="B128" s="148"/>
      <c r="C128" s="347"/>
      <c r="D128" s="347"/>
      <c r="E128" s="347"/>
      <c r="F128" s="148"/>
      <c r="G128" s="347"/>
      <c r="H128" s="53"/>
    </row>
    <row r="129" spans="1:8" s="6" customFormat="1" ht="15">
      <c r="A129" s="147"/>
      <c r="B129" s="148"/>
      <c r="C129" s="347"/>
      <c r="D129" s="347"/>
      <c r="E129" s="347"/>
      <c r="F129" s="148"/>
      <c r="G129" s="347"/>
      <c r="H129" s="53"/>
    </row>
    <row r="130" spans="1:8" s="6" customFormat="1" ht="15">
      <c r="A130" s="147"/>
      <c r="B130" s="148"/>
      <c r="C130" s="347"/>
      <c r="D130" s="347"/>
      <c r="E130" s="347"/>
      <c r="F130" s="148"/>
      <c r="G130" s="347"/>
      <c r="H130" s="53"/>
    </row>
    <row r="131" spans="1:8" s="6" customFormat="1" ht="15">
      <c r="A131" s="147"/>
      <c r="B131" s="148"/>
      <c r="C131" s="347"/>
      <c r="D131" s="347"/>
      <c r="E131" s="347"/>
      <c r="F131" s="148"/>
      <c r="G131" s="347"/>
      <c r="H131" s="53"/>
    </row>
    <row r="132" spans="1:8" s="6" customFormat="1" ht="15">
      <c r="A132" s="147"/>
      <c r="B132" s="148"/>
      <c r="C132" s="347"/>
      <c r="D132" s="347"/>
      <c r="E132" s="347"/>
      <c r="F132" s="148"/>
      <c r="G132" s="347"/>
      <c r="H132" s="53"/>
    </row>
    <row r="133" spans="1:8" s="6" customFormat="1" ht="15">
      <c r="A133" s="147"/>
      <c r="B133" s="148"/>
      <c r="C133" s="347"/>
      <c r="D133" s="347"/>
      <c r="E133" s="347"/>
      <c r="F133" s="148"/>
      <c r="G133" s="347"/>
      <c r="H133" s="53"/>
    </row>
    <row r="134" spans="1:8" s="6" customFormat="1" ht="15">
      <c r="A134" s="147"/>
      <c r="B134" s="148"/>
      <c r="C134" s="347"/>
      <c r="D134" s="347"/>
      <c r="E134" s="347"/>
      <c r="F134" s="148"/>
      <c r="G134" s="347"/>
      <c r="H134" s="53"/>
    </row>
    <row r="135" spans="1:8" s="6" customFormat="1" ht="15">
      <c r="A135" s="147"/>
      <c r="B135" s="148"/>
      <c r="C135" s="347"/>
      <c r="D135" s="347"/>
      <c r="E135" s="347"/>
      <c r="F135" s="148"/>
      <c r="G135" s="347"/>
      <c r="H135" s="53"/>
    </row>
    <row r="136" spans="1:8" s="6" customFormat="1" ht="15">
      <c r="A136" s="147"/>
      <c r="B136" s="148"/>
      <c r="C136" s="347"/>
      <c r="D136" s="347"/>
      <c r="E136" s="347"/>
      <c r="F136" s="148"/>
      <c r="G136" s="347"/>
      <c r="H136" s="53"/>
    </row>
    <row r="137" spans="1:8" s="6" customFormat="1" ht="15">
      <c r="A137" s="147"/>
      <c r="B137" s="148"/>
      <c r="C137" s="347"/>
      <c r="D137" s="347"/>
      <c r="E137" s="347"/>
      <c r="F137" s="148"/>
      <c r="G137" s="347"/>
      <c r="H137" s="53"/>
    </row>
    <row r="138" spans="1:8" s="6" customFormat="1" ht="15">
      <c r="A138" s="147"/>
      <c r="B138" s="148"/>
      <c r="C138" s="347"/>
      <c r="D138" s="347"/>
      <c r="E138" s="347"/>
      <c r="F138" s="148"/>
      <c r="G138" s="347"/>
      <c r="H138" s="53"/>
    </row>
    <row r="139" spans="1:8" s="6" customFormat="1" ht="15">
      <c r="A139" s="147"/>
      <c r="B139" s="148"/>
      <c r="C139" s="347"/>
      <c r="D139" s="347"/>
      <c r="E139" s="347"/>
      <c r="F139" s="148"/>
      <c r="G139" s="347"/>
      <c r="H139" s="53"/>
    </row>
    <row r="140" spans="1:8" s="6" customFormat="1" ht="15">
      <c r="A140" s="147"/>
      <c r="B140" s="148"/>
      <c r="C140" s="347"/>
      <c r="D140" s="347"/>
      <c r="E140" s="347"/>
      <c r="F140" s="148"/>
      <c r="G140" s="347"/>
      <c r="H140" s="53"/>
    </row>
    <row r="141" spans="1:8" s="6" customFormat="1" ht="15">
      <c r="A141" s="147"/>
      <c r="B141" s="148"/>
      <c r="C141" s="347"/>
      <c r="D141" s="347"/>
      <c r="E141" s="347"/>
      <c r="F141" s="148"/>
      <c r="G141" s="347"/>
      <c r="H141" s="53"/>
    </row>
    <row r="142" spans="1:8" s="6" customFormat="1" ht="15">
      <c r="A142" s="147"/>
      <c r="B142" s="148"/>
      <c r="C142" s="347"/>
      <c r="D142" s="347"/>
      <c r="E142" s="347"/>
      <c r="F142" s="148"/>
      <c r="G142" s="347"/>
      <c r="H142" s="53"/>
    </row>
    <row r="143" spans="1:8" s="6" customFormat="1" ht="15">
      <c r="A143" s="147"/>
      <c r="B143" s="148"/>
      <c r="C143" s="347"/>
      <c r="D143" s="347"/>
      <c r="E143" s="347"/>
      <c r="F143" s="148"/>
      <c r="G143" s="347"/>
      <c r="H143" s="53"/>
    </row>
    <row r="144" spans="1:8" s="6" customFormat="1" ht="15">
      <c r="A144" s="147"/>
      <c r="B144" s="148"/>
      <c r="C144" s="347"/>
      <c r="D144" s="347"/>
      <c r="E144" s="347"/>
      <c r="F144" s="148"/>
      <c r="G144" s="347"/>
      <c r="H144" s="53"/>
    </row>
    <row r="145" spans="1:8" s="6" customFormat="1" ht="15">
      <c r="A145" s="147"/>
      <c r="B145" s="148"/>
      <c r="C145" s="347"/>
      <c r="D145" s="347"/>
      <c r="E145" s="347"/>
      <c r="F145" s="148"/>
      <c r="G145" s="347"/>
      <c r="H145" s="53"/>
    </row>
    <row r="146" spans="1:8" s="6" customFormat="1" ht="15">
      <c r="A146" s="147"/>
      <c r="B146" s="148"/>
      <c r="C146" s="347"/>
      <c r="D146" s="347"/>
      <c r="E146" s="347"/>
      <c r="F146" s="148"/>
      <c r="G146" s="347"/>
      <c r="H146" s="53"/>
    </row>
    <row r="147" spans="1:8" s="6" customFormat="1" ht="15">
      <c r="A147" s="147"/>
      <c r="B147" s="148"/>
      <c r="C147" s="347"/>
      <c r="D147" s="347"/>
      <c r="E147" s="347"/>
      <c r="F147" s="148"/>
      <c r="G147" s="347"/>
      <c r="H147" s="53"/>
    </row>
    <row r="148" spans="1:8" s="6" customFormat="1" ht="15">
      <c r="A148" s="147"/>
      <c r="B148" s="148"/>
      <c r="C148" s="347"/>
      <c r="D148" s="347"/>
      <c r="E148" s="347"/>
      <c r="F148" s="148"/>
      <c r="G148" s="347"/>
      <c r="H148" s="53"/>
    </row>
    <row r="149" spans="1:8" s="6" customFormat="1" ht="15">
      <c r="A149" s="147"/>
      <c r="B149" s="148"/>
      <c r="C149" s="347"/>
      <c r="D149" s="347"/>
      <c r="E149" s="347"/>
      <c r="F149" s="148"/>
      <c r="G149" s="347"/>
      <c r="H149" s="53"/>
    </row>
    <row r="150" spans="1:8" s="6" customFormat="1" ht="15">
      <c r="A150" s="147"/>
      <c r="B150" s="148"/>
      <c r="C150" s="347"/>
      <c r="D150" s="347"/>
      <c r="E150" s="347"/>
      <c r="F150" s="148"/>
      <c r="G150" s="347"/>
      <c r="H150" s="53"/>
    </row>
    <row r="151" spans="1:8" s="6" customFormat="1" ht="15">
      <c r="A151" s="147"/>
      <c r="B151" s="148"/>
      <c r="C151" s="347"/>
      <c r="D151" s="347"/>
      <c r="E151" s="347"/>
      <c r="F151" s="148"/>
      <c r="G151" s="347"/>
      <c r="H151" s="53"/>
    </row>
    <row r="152" spans="1:8" s="6" customFormat="1" ht="15">
      <c r="A152" s="147"/>
      <c r="B152" s="148"/>
      <c r="C152" s="347"/>
      <c r="D152" s="347"/>
      <c r="E152" s="347"/>
      <c r="F152" s="148"/>
      <c r="G152" s="347"/>
      <c r="H152" s="53"/>
    </row>
    <row r="153" spans="1:8" s="6" customFormat="1" ht="15">
      <c r="A153" s="147"/>
      <c r="B153" s="148"/>
      <c r="C153" s="347"/>
      <c r="D153" s="347"/>
      <c r="E153" s="347"/>
      <c r="F153" s="148"/>
      <c r="G153" s="347"/>
      <c r="H153" s="53"/>
    </row>
    <row r="154" spans="1:8" s="6" customFormat="1" ht="15">
      <c r="A154" s="147"/>
      <c r="B154" s="148"/>
      <c r="C154" s="347"/>
      <c r="D154" s="347"/>
      <c r="E154" s="347"/>
      <c r="F154" s="148"/>
      <c r="G154" s="347"/>
      <c r="H154" s="53"/>
    </row>
    <row r="155" spans="1:8" s="6" customFormat="1" ht="15">
      <c r="A155" s="147"/>
      <c r="B155" s="148"/>
      <c r="C155" s="347"/>
      <c r="D155" s="347"/>
      <c r="E155" s="347"/>
      <c r="F155" s="148"/>
      <c r="G155" s="347"/>
      <c r="H155" s="53"/>
    </row>
    <row r="156" spans="1:8" s="2" customFormat="1" ht="13.5">
      <c r="A156" s="137"/>
      <c r="B156" s="138"/>
      <c r="C156" s="342"/>
      <c r="D156" s="342"/>
      <c r="E156" s="342"/>
      <c r="F156" s="138"/>
      <c r="G156" s="342"/>
      <c r="H156" s="51"/>
    </row>
    <row r="157" spans="1:8" s="2" customFormat="1" ht="13.5">
      <c r="A157" s="137"/>
      <c r="B157" s="138"/>
      <c r="C157" s="342"/>
      <c r="D157" s="342"/>
      <c r="E157" s="342"/>
      <c r="F157" s="138"/>
      <c r="G157" s="342"/>
      <c r="H157" s="51"/>
    </row>
    <row r="158" spans="1:8" s="2" customFormat="1" ht="13.5">
      <c r="A158" s="137"/>
      <c r="B158" s="138"/>
      <c r="C158" s="342"/>
      <c r="D158" s="342"/>
      <c r="E158" s="342"/>
      <c r="F158" s="138"/>
      <c r="G158" s="342"/>
      <c r="H158" s="51"/>
    </row>
    <row r="159" spans="1:8" s="2" customFormat="1" ht="13.5">
      <c r="A159" s="137"/>
      <c r="B159" s="138"/>
      <c r="C159" s="342"/>
      <c r="D159" s="342"/>
      <c r="E159" s="342"/>
      <c r="F159" s="138"/>
      <c r="G159" s="342"/>
      <c r="H159" s="51"/>
    </row>
    <row r="160" spans="1:8" s="2" customFormat="1" ht="13.5">
      <c r="A160" s="137"/>
      <c r="B160" s="138"/>
      <c r="C160" s="342"/>
      <c r="D160" s="342"/>
      <c r="E160" s="342"/>
      <c r="F160" s="138"/>
      <c r="G160" s="342"/>
      <c r="H160" s="51"/>
    </row>
    <row r="161" spans="1:8" s="2" customFormat="1" ht="13.5">
      <c r="A161" s="137"/>
      <c r="B161" s="138"/>
      <c r="C161" s="342"/>
      <c r="D161" s="342"/>
      <c r="E161" s="342"/>
      <c r="F161" s="138"/>
      <c r="G161" s="342"/>
      <c r="H161" s="51"/>
    </row>
    <row r="162" spans="1:8" s="2" customFormat="1" ht="13.5">
      <c r="A162" s="137"/>
      <c r="B162" s="138"/>
      <c r="C162" s="342"/>
      <c r="D162" s="342"/>
      <c r="E162" s="342"/>
      <c r="F162" s="138"/>
      <c r="G162" s="342"/>
      <c r="H162" s="51"/>
    </row>
    <row r="163" spans="1:8" s="2" customFormat="1" ht="13.5">
      <c r="A163" s="137"/>
      <c r="B163" s="138"/>
      <c r="C163" s="342"/>
      <c r="D163" s="342"/>
      <c r="E163" s="342"/>
      <c r="F163" s="138"/>
      <c r="G163" s="342"/>
      <c r="H163" s="51"/>
    </row>
    <row r="164" spans="1:8" s="2" customFormat="1" ht="13.5">
      <c r="A164" s="137"/>
      <c r="B164" s="138"/>
      <c r="C164" s="342"/>
      <c r="D164" s="342"/>
      <c r="E164" s="342"/>
      <c r="F164" s="138"/>
      <c r="G164" s="342"/>
      <c r="H164" s="51"/>
    </row>
    <row r="165" spans="1:8" s="2" customFormat="1" ht="13.5">
      <c r="A165" s="137"/>
      <c r="B165" s="138"/>
      <c r="C165" s="342"/>
      <c r="D165" s="342"/>
      <c r="E165" s="342"/>
      <c r="F165" s="138"/>
      <c r="G165" s="342"/>
      <c r="H165" s="51"/>
    </row>
    <row r="166" spans="1:8" s="2" customFormat="1" ht="13.5">
      <c r="A166" s="137"/>
      <c r="B166" s="138"/>
      <c r="C166" s="342"/>
      <c r="D166" s="342"/>
      <c r="E166" s="342"/>
      <c r="F166" s="138"/>
      <c r="G166" s="342"/>
      <c r="H166" s="51"/>
    </row>
    <row r="167" spans="1:8" s="2" customFormat="1" ht="13.5">
      <c r="A167" s="137"/>
      <c r="B167" s="138"/>
      <c r="C167" s="342"/>
      <c r="D167" s="342"/>
      <c r="E167" s="342"/>
      <c r="F167" s="138"/>
      <c r="G167" s="342"/>
      <c r="H167" s="51"/>
    </row>
    <row r="168" spans="1:8" s="2" customFormat="1" ht="13.5">
      <c r="A168" s="137"/>
      <c r="B168" s="138"/>
      <c r="C168" s="342"/>
      <c r="D168" s="342"/>
      <c r="E168" s="342"/>
      <c r="F168" s="138"/>
      <c r="G168" s="342"/>
      <c r="H168" s="51"/>
    </row>
    <row r="169" spans="1:8" s="2" customFormat="1" ht="13.5">
      <c r="A169" s="137"/>
      <c r="B169" s="138"/>
      <c r="C169" s="342"/>
      <c r="D169" s="342"/>
      <c r="E169" s="342"/>
      <c r="F169" s="138"/>
      <c r="G169" s="342"/>
      <c r="H169" s="51"/>
    </row>
    <row r="170" spans="1:8" s="2" customFormat="1" ht="13.5">
      <c r="A170" s="137"/>
      <c r="B170" s="138"/>
      <c r="C170" s="342"/>
      <c r="D170" s="342"/>
      <c r="E170" s="342"/>
      <c r="F170" s="138"/>
      <c r="G170" s="342"/>
      <c r="H170" s="51"/>
    </row>
    <row r="171" spans="1:8" s="2" customFormat="1" ht="13.5">
      <c r="A171" s="137"/>
      <c r="B171" s="138"/>
      <c r="C171" s="342"/>
      <c r="D171" s="342"/>
      <c r="E171" s="342"/>
      <c r="F171" s="138"/>
      <c r="G171" s="342"/>
      <c r="H171" s="51"/>
    </row>
    <row r="172" spans="1:8" s="2" customFormat="1" ht="13.5">
      <c r="A172" s="137"/>
      <c r="B172" s="138"/>
      <c r="C172" s="342"/>
      <c r="D172" s="342"/>
      <c r="E172" s="342"/>
      <c r="F172" s="138"/>
      <c r="G172" s="342"/>
      <c r="H172" s="51"/>
    </row>
    <row r="173" spans="1:8" s="2" customFormat="1" ht="13.5">
      <c r="A173" s="137"/>
      <c r="B173" s="138"/>
      <c r="C173" s="342"/>
      <c r="D173" s="342"/>
      <c r="E173" s="342"/>
      <c r="F173" s="138"/>
      <c r="G173" s="342"/>
      <c r="H173" s="51"/>
    </row>
    <row r="174" spans="1:8" s="2" customFormat="1" ht="13.5">
      <c r="A174" s="137"/>
      <c r="B174" s="138"/>
      <c r="C174" s="342"/>
      <c r="D174" s="342"/>
      <c r="E174" s="342"/>
      <c r="F174" s="138"/>
      <c r="G174" s="342"/>
      <c r="H174" s="51"/>
    </row>
    <row r="175" spans="1:8" s="2" customFormat="1" ht="13.5">
      <c r="A175" s="137"/>
      <c r="B175" s="138"/>
      <c r="C175" s="342"/>
      <c r="D175" s="342"/>
      <c r="E175" s="342"/>
      <c r="F175" s="138"/>
      <c r="G175" s="342"/>
      <c r="H175" s="51"/>
    </row>
    <row r="176" spans="1:8" s="2" customFormat="1" ht="13.5">
      <c r="A176" s="137"/>
      <c r="B176" s="138"/>
      <c r="C176" s="342"/>
      <c r="D176" s="342"/>
      <c r="E176" s="342"/>
      <c r="F176" s="138"/>
      <c r="G176" s="342"/>
      <c r="H176" s="51"/>
    </row>
    <row r="177" spans="1:8" s="2" customFormat="1" ht="13.5">
      <c r="A177" s="137"/>
      <c r="B177" s="138"/>
      <c r="C177" s="342"/>
      <c r="D177" s="342"/>
      <c r="E177" s="342"/>
      <c r="F177" s="138"/>
      <c r="G177" s="342"/>
      <c r="H177" s="51"/>
    </row>
    <row r="178" spans="1:8" s="2" customFormat="1" ht="13.5">
      <c r="A178" s="137"/>
      <c r="B178" s="138"/>
      <c r="C178" s="342"/>
      <c r="D178" s="342"/>
      <c r="E178" s="342"/>
      <c r="F178" s="138"/>
      <c r="G178" s="342"/>
      <c r="H178" s="51"/>
    </row>
    <row r="179" spans="1:8" s="2" customFormat="1" ht="13.5">
      <c r="A179" s="137"/>
      <c r="B179" s="138"/>
      <c r="C179" s="342"/>
      <c r="D179" s="342"/>
      <c r="E179" s="342"/>
      <c r="F179" s="138"/>
      <c r="G179" s="342"/>
      <c r="H179" s="51"/>
    </row>
    <row r="180" spans="1:8" s="2" customFormat="1" ht="13.5">
      <c r="A180" s="137"/>
      <c r="B180" s="138"/>
      <c r="C180" s="342"/>
      <c r="D180" s="342"/>
      <c r="E180" s="342"/>
      <c r="F180" s="138"/>
      <c r="G180" s="342"/>
      <c r="H180" s="51"/>
    </row>
    <row r="181" spans="1:8" s="2" customFormat="1" ht="13.5">
      <c r="A181" s="137"/>
      <c r="B181" s="138"/>
      <c r="C181" s="342"/>
      <c r="D181" s="342"/>
      <c r="E181" s="342"/>
      <c r="F181" s="138"/>
      <c r="G181" s="342"/>
      <c r="H181" s="51"/>
    </row>
    <row r="182" spans="1:8" s="2" customFormat="1" ht="13.5">
      <c r="A182" s="137"/>
      <c r="B182" s="138"/>
      <c r="C182" s="342"/>
      <c r="D182" s="342"/>
      <c r="E182" s="342"/>
      <c r="F182" s="138"/>
      <c r="G182" s="342"/>
      <c r="H182" s="51"/>
    </row>
    <row r="183" spans="1:8" s="2" customFormat="1" ht="13.5">
      <c r="A183" s="137"/>
      <c r="B183" s="138"/>
      <c r="C183" s="342"/>
      <c r="D183" s="342"/>
      <c r="E183" s="342"/>
      <c r="F183" s="138"/>
      <c r="G183" s="342"/>
      <c r="H183" s="51"/>
    </row>
    <row r="184" spans="1:8" s="2" customFormat="1" ht="13.5">
      <c r="A184" s="137"/>
      <c r="B184" s="138"/>
      <c r="C184" s="342"/>
      <c r="D184" s="342"/>
      <c r="E184" s="342"/>
      <c r="F184" s="138"/>
      <c r="G184" s="342"/>
      <c r="H184" s="51"/>
    </row>
    <row r="185" spans="1:8" s="2" customFormat="1" ht="13.5">
      <c r="A185" s="137"/>
      <c r="B185" s="138"/>
      <c r="C185" s="342"/>
      <c r="D185" s="342"/>
      <c r="E185" s="342"/>
      <c r="F185" s="138"/>
      <c r="G185" s="342"/>
      <c r="H185" s="51"/>
    </row>
    <row r="186" spans="1:8" s="2" customFormat="1" ht="13.5">
      <c r="A186" s="137"/>
      <c r="B186" s="138"/>
      <c r="C186" s="342"/>
      <c r="D186" s="342"/>
      <c r="E186" s="342"/>
      <c r="F186" s="138"/>
      <c r="G186" s="342"/>
      <c r="H186" s="51"/>
    </row>
    <row r="187" spans="1:8" s="2" customFormat="1" ht="13.5">
      <c r="A187" s="137"/>
      <c r="B187" s="138"/>
      <c r="C187" s="342"/>
      <c r="D187" s="342"/>
      <c r="E187" s="342"/>
      <c r="F187" s="138"/>
      <c r="G187" s="342"/>
      <c r="H187" s="51"/>
    </row>
    <row r="188" spans="1:8" s="2" customFormat="1" ht="13.5">
      <c r="A188" s="137"/>
      <c r="B188" s="138"/>
      <c r="C188" s="342"/>
      <c r="D188" s="342"/>
      <c r="E188" s="342"/>
      <c r="F188" s="138"/>
      <c r="G188" s="342"/>
      <c r="H188" s="51"/>
    </row>
    <row r="189" spans="1:8" s="2" customFormat="1" ht="13.5">
      <c r="A189" s="137"/>
      <c r="B189" s="138"/>
      <c r="C189" s="342"/>
      <c r="D189" s="342"/>
      <c r="E189" s="342"/>
      <c r="F189" s="138"/>
      <c r="G189" s="342"/>
      <c r="H189" s="51"/>
    </row>
    <row r="190" spans="1:8" s="2" customFormat="1" ht="13.5">
      <c r="A190" s="137"/>
      <c r="B190" s="138"/>
      <c r="C190" s="342"/>
      <c r="D190" s="342"/>
      <c r="E190" s="342"/>
      <c r="F190" s="138"/>
      <c r="G190" s="342"/>
      <c r="H190" s="51"/>
    </row>
    <row r="191" spans="1:8" s="2" customFormat="1" ht="13.5">
      <c r="A191" s="137"/>
      <c r="B191" s="138"/>
      <c r="C191" s="342"/>
      <c r="D191" s="342"/>
      <c r="E191" s="342"/>
      <c r="F191" s="138"/>
      <c r="G191" s="342"/>
      <c r="H191" s="51"/>
    </row>
    <row r="192" spans="1:8" s="2" customFormat="1" ht="13.5">
      <c r="A192" s="137"/>
      <c r="B192" s="138"/>
      <c r="C192" s="342"/>
      <c r="D192" s="342"/>
      <c r="E192" s="342"/>
      <c r="F192" s="138"/>
      <c r="G192" s="342"/>
      <c r="H192" s="51"/>
    </row>
    <row r="193" spans="1:8" s="2" customFormat="1" ht="13.5">
      <c r="A193" s="137"/>
      <c r="B193" s="138"/>
      <c r="C193" s="342"/>
      <c r="D193" s="342"/>
      <c r="E193" s="342"/>
      <c r="F193" s="138"/>
      <c r="G193" s="342"/>
      <c r="H193" s="51"/>
    </row>
    <row r="194" spans="1:8" s="2" customFormat="1" ht="13.5">
      <c r="A194" s="137"/>
      <c r="B194" s="138"/>
      <c r="C194" s="342"/>
      <c r="D194" s="342"/>
      <c r="E194" s="342"/>
      <c r="F194" s="138"/>
      <c r="G194" s="342"/>
      <c r="H194" s="51"/>
    </row>
    <row r="195" spans="1:8" s="2" customFormat="1" ht="13.5">
      <c r="A195" s="137"/>
      <c r="B195" s="138"/>
      <c r="C195" s="342"/>
      <c r="D195" s="342"/>
      <c r="E195" s="342"/>
      <c r="F195" s="138"/>
      <c r="G195" s="342"/>
      <c r="H195" s="51"/>
    </row>
    <row r="196" spans="1:8" s="2" customFormat="1" ht="13.5">
      <c r="A196" s="137"/>
      <c r="B196" s="138"/>
      <c r="C196" s="342"/>
      <c r="D196" s="342"/>
      <c r="E196" s="342"/>
      <c r="F196" s="138"/>
      <c r="G196" s="342"/>
      <c r="H196" s="51"/>
    </row>
    <row r="197" spans="1:8" s="2" customFormat="1" ht="13.5">
      <c r="A197" s="137"/>
      <c r="B197" s="138"/>
      <c r="C197" s="342"/>
      <c r="D197" s="342"/>
      <c r="E197" s="342"/>
      <c r="F197" s="138"/>
      <c r="G197" s="342"/>
      <c r="H197" s="51"/>
    </row>
    <row r="198" spans="1:8" s="2" customFormat="1" ht="13.5">
      <c r="A198" s="137"/>
      <c r="B198" s="138"/>
      <c r="C198" s="342"/>
      <c r="D198" s="342"/>
      <c r="E198" s="342"/>
      <c r="F198" s="138"/>
      <c r="G198" s="342"/>
      <c r="H198" s="51"/>
    </row>
    <row r="199" spans="1:8" s="2" customFormat="1" ht="13.5">
      <c r="A199" s="137"/>
      <c r="B199" s="138"/>
      <c r="C199" s="342"/>
      <c r="D199" s="342"/>
      <c r="E199" s="342"/>
      <c r="F199" s="138"/>
      <c r="G199" s="342"/>
      <c r="H199" s="51"/>
    </row>
    <row r="200" spans="1:8" s="2" customFormat="1" ht="13.5">
      <c r="A200" s="137"/>
      <c r="B200" s="138"/>
      <c r="C200" s="342"/>
      <c r="D200" s="342"/>
      <c r="E200" s="342"/>
      <c r="F200" s="138"/>
      <c r="G200" s="342"/>
      <c r="H200" s="51"/>
    </row>
    <row r="201" spans="1:8" s="2" customFormat="1" ht="13.5">
      <c r="A201" s="137"/>
      <c r="B201" s="138"/>
      <c r="C201" s="342"/>
      <c r="D201" s="342"/>
      <c r="E201" s="342"/>
      <c r="F201" s="138"/>
      <c r="G201" s="342"/>
      <c r="H201" s="51"/>
    </row>
    <row r="202" spans="1:8" s="2" customFormat="1" ht="13.5">
      <c r="A202" s="137"/>
      <c r="B202" s="138"/>
      <c r="C202" s="342"/>
      <c r="D202" s="342"/>
      <c r="E202" s="342"/>
      <c r="F202" s="138"/>
      <c r="G202" s="342"/>
      <c r="H202" s="51"/>
    </row>
    <row r="203" spans="1:8" s="2" customFormat="1" ht="13.5">
      <c r="A203" s="137"/>
      <c r="B203" s="138"/>
      <c r="C203" s="342"/>
      <c r="D203" s="342"/>
      <c r="E203" s="342"/>
      <c r="F203" s="138"/>
      <c r="G203" s="342"/>
      <c r="H203" s="51"/>
    </row>
    <row r="204" spans="1:8" s="2" customFormat="1" ht="13.5">
      <c r="A204" s="137"/>
      <c r="B204" s="138"/>
      <c r="C204" s="342"/>
      <c r="D204" s="342"/>
      <c r="E204" s="342"/>
      <c r="F204" s="138"/>
      <c r="G204" s="342"/>
      <c r="H204" s="51"/>
    </row>
    <row r="205" spans="1:8" s="2" customFormat="1" ht="13.5">
      <c r="A205" s="137"/>
      <c r="B205" s="138"/>
      <c r="C205" s="342"/>
      <c r="D205" s="342"/>
      <c r="E205" s="342"/>
      <c r="F205" s="138"/>
      <c r="G205" s="342"/>
      <c r="H205" s="51"/>
    </row>
    <row r="206" spans="1:8" s="2" customFormat="1" ht="13.5">
      <c r="A206" s="137"/>
      <c r="B206" s="138"/>
      <c r="C206" s="342"/>
      <c r="D206" s="342"/>
      <c r="E206" s="342"/>
      <c r="F206" s="138"/>
      <c r="G206" s="342"/>
      <c r="H206" s="51"/>
    </row>
    <row r="207" spans="1:8" s="2" customFormat="1" ht="13.5">
      <c r="A207" s="137"/>
      <c r="B207" s="138"/>
      <c r="C207" s="342"/>
      <c r="D207" s="342"/>
      <c r="E207" s="342"/>
      <c r="F207" s="138"/>
      <c r="G207" s="342"/>
      <c r="H207" s="51"/>
    </row>
    <row r="208" spans="1:8" s="2" customFormat="1" ht="13.5">
      <c r="A208" s="137"/>
      <c r="B208" s="138"/>
      <c r="C208" s="342"/>
      <c r="D208" s="342"/>
      <c r="E208" s="342"/>
      <c r="F208" s="138"/>
      <c r="G208" s="342"/>
      <c r="H208" s="51"/>
    </row>
    <row r="209" spans="1:8" s="2" customFormat="1" ht="13.5">
      <c r="A209" s="137"/>
      <c r="B209" s="138"/>
      <c r="C209" s="342"/>
      <c r="D209" s="342"/>
      <c r="E209" s="342"/>
      <c r="F209" s="138"/>
      <c r="G209" s="342"/>
      <c r="H209" s="51"/>
    </row>
    <row r="210" spans="1:8" s="2" customFormat="1" ht="13.5">
      <c r="A210" s="137"/>
      <c r="B210" s="138"/>
      <c r="C210" s="342"/>
      <c r="D210" s="342"/>
      <c r="E210" s="342"/>
      <c r="F210" s="138"/>
      <c r="G210" s="342"/>
      <c r="H210" s="51"/>
    </row>
    <row r="211" spans="1:8" s="2" customFormat="1" ht="13.5">
      <c r="A211" s="137"/>
      <c r="B211" s="138"/>
      <c r="C211" s="342"/>
      <c r="D211" s="342"/>
      <c r="E211" s="342"/>
      <c r="F211" s="138"/>
      <c r="G211" s="342"/>
      <c r="H211" s="51"/>
    </row>
    <row r="212" spans="1:8" s="2" customFormat="1" ht="13.5">
      <c r="A212" s="137"/>
      <c r="B212" s="138"/>
      <c r="C212" s="342"/>
      <c r="D212" s="342"/>
      <c r="E212" s="342"/>
      <c r="F212" s="138"/>
      <c r="G212" s="342"/>
      <c r="H212" s="51"/>
    </row>
    <row r="213" spans="1:8" s="2" customFormat="1" ht="13.5">
      <c r="A213" s="137"/>
      <c r="B213" s="138"/>
      <c r="C213" s="342"/>
      <c r="D213" s="342"/>
      <c r="E213" s="342"/>
      <c r="F213" s="138"/>
      <c r="G213" s="342"/>
      <c r="H213" s="51"/>
    </row>
    <row r="214" spans="1:8" s="2" customFormat="1" ht="13.5">
      <c r="A214" s="137"/>
      <c r="B214" s="138"/>
      <c r="C214" s="342"/>
      <c r="D214" s="342"/>
      <c r="E214" s="342"/>
      <c r="F214" s="138"/>
      <c r="G214" s="342"/>
      <c r="H214" s="51"/>
    </row>
    <row r="215" spans="1:8" s="2" customFormat="1" ht="13.5">
      <c r="A215" s="137"/>
      <c r="B215" s="138"/>
      <c r="C215" s="342"/>
      <c r="D215" s="342"/>
      <c r="E215" s="342"/>
      <c r="F215" s="138"/>
      <c r="G215" s="342"/>
      <c r="H215" s="51"/>
    </row>
    <row r="216" spans="1:8" s="2" customFormat="1" ht="13.5">
      <c r="A216" s="137"/>
      <c r="B216" s="138"/>
      <c r="C216" s="342"/>
      <c r="D216" s="342"/>
      <c r="E216" s="342"/>
      <c r="F216" s="138"/>
      <c r="G216" s="342"/>
      <c r="H216" s="51"/>
    </row>
    <row r="217" spans="1:8" s="2" customFormat="1" ht="13.5">
      <c r="A217" s="137"/>
      <c r="B217" s="138"/>
      <c r="C217" s="342"/>
      <c r="D217" s="342"/>
      <c r="E217" s="342"/>
      <c r="F217" s="138"/>
      <c r="G217" s="342"/>
      <c r="H217" s="51"/>
    </row>
    <row r="218" spans="1:8" s="2" customFormat="1" ht="13.5">
      <c r="A218" s="137"/>
      <c r="B218" s="138"/>
      <c r="C218" s="342"/>
      <c r="D218" s="342"/>
      <c r="E218" s="342"/>
      <c r="F218" s="138"/>
      <c r="G218" s="342"/>
      <c r="H218" s="51"/>
    </row>
    <row r="219" spans="1:8" s="2" customFormat="1" ht="13.5">
      <c r="A219" s="137"/>
      <c r="B219" s="138"/>
      <c r="C219" s="342"/>
      <c r="D219" s="342"/>
      <c r="E219" s="342"/>
      <c r="F219" s="138"/>
      <c r="G219" s="342"/>
      <c r="H219" s="51"/>
    </row>
    <row r="220" spans="1:8" s="2" customFormat="1" ht="13.5">
      <c r="A220" s="137"/>
      <c r="B220" s="138"/>
      <c r="C220" s="342"/>
      <c r="D220" s="342"/>
      <c r="E220" s="342"/>
      <c r="F220" s="138"/>
      <c r="G220" s="342"/>
      <c r="H220" s="51"/>
    </row>
    <row r="221" spans="1:8" s="2" customFormat="1" ht="13.5">
      <c r="A221" s="137"/>
      <c r="B221" s="138"/>
      <c r="C221" s="342"/>
      <c r="D221" s="342"/>
      <c r="E221" s="342"/>
      <c r="F221" s="138"/>
      <c r="G221" s="342"/>
      <c r="H221" s="51"/>
    </row>
    <row r="222" spans="1:8" s="2" customFormat="1" ht="13.5">
      <c r="A222" s="137"/>
      <c r="B222" s="138"/>
      <c r="C222" s="342"/>
      <c r="D222" s="342"/>
      <c r="E222" s="342"/>
      <c r="F222" s="138"/>
      <c r="G222" s="342"/>
      <c r="H222" s="51"/>
    </row>
    <row r="223" spans="1:8" s="2" customFormat="1" ht="13.5">
      <c r="A223" s="137"/>
      <c r="B223" s="138"/>
      <c r="C223" s="342"/>
      <c r="D223" s="342"/>
      <c r="E223" s="342"/>
      <c r="F223" s="138"/>
      <c r="G223" s="342"/>
      <c r="H223" s="51"/>
    </row>
    <row r="224" spans="1:8" s="2" customFormat="1" ht="13.5">
      <c r="A224" s="137"/>
      <c r="B224" s="138"/>
      <c r="C224" s="342"/>
      <c r="D224" s="342"/>
      <c r="E224" s="342"/>
      <c r="F224" s="138"/>
      <c r="G224" s="342"/>
      <c r="H224" s="51"/>
    </row>
    <row r="225" spans="1:8" s="2" customFormat="1" ht="13.5">
      <c r="A225" s="137"/>
      <c r="B225" s="138"/>
      <c r="C225" s="342"/>
      <c r="D225" s="342"/>
      <c r="E225" s="342"/>
      <c r="F225" s="138"/>
      <c r="G225" s="342"/>
      <c r="H225" s="51"/>
    </row>
    <row r="226" spans="1:8" s="2" customFormat="1" ht="13.5">
      <c r="A226" s="137"/>
      <c r="B226" s="138"/>
      <c r="C226" s="342"/>
      <c r="D226" s="342"/>
      <c r="E226" s="342"/>
      <c r="F226" s="138"/>
      <c r="G226" s="342"/>
      <c r="H226" s="51"/>
    </row>
    <row r="227" spans="1:8" s="2" customFormat="1" ht="13.5">
      <c r="A227" s="137"/>
      <c r="B227" s="138"/>
      <c r="C227" s="342"/>
      <c r="D227" s="342"/>
      <c r="E227" s="342"/>
      <c r="F227" s="138"/>
      <c r="G227" s="342"/>
      <c r="H227" s="51"/>
    </row>
    <row r="228" spans="1:8" s="2" customFormat="1" ht="13.5">
      <c r="A228" s="137"/>
      <c r="B228" s="138"/>
      <c r="C228" s="342"/>
      <c r="D228" s="342"/>
      <c r="E228" s="342"/>
      <c r="F228" s="138"/>
      <c r="G228" s="342"/>
      <c r="H228" s="51"/>
    </row>
    <row r="229" spans="1:8" s="2" customFormat="1" ht="13.5">
      <c r="A229" s="137"/>
      <c r="B229" s="138"/>
      <c r="C229" s="342"/>
      <c r="D229" s="342"/>
      <c r="E229" s="342"/>
      <c r="F229" s="138"/>
      <c r="G229" s="342"/>
      <c r="H229" s="51"/>
    </row>
    <row r="230" spans="1:8" s="2" customFormat="1" ht="13.5">
      <c r="A230" s="137"/>
      <c r="B230" s="138"/>
      <c r="C230" s="342"/>
      <c r="D230" s="342"/>
      <c r="E230" s="342"/>
      <c r="F230" s="138"/>
      <c r="G230" s="342"/>
      <c r="H230" s="51"/>
    </row>
    <row r="231" spans="1:8" s="2" customFormat="1" ht="13.5">
      <c r="A231" s="137"/>
      <c r="B231" s="138"/>
      <c r="C231" s="342"/>
      <c r="D231" s="342"/>
      <c r="E231" s="342"/>
      <c r="F231" s="138"/>
      <c r="G231" s="342"/>
      <c r="H231" s="51"/>
    </row>
    <row r="232" spans="1:8" s="2" customFormat="1" ht="13.5">
      <c r="A232" s="137"/>
      <c r="B232" s="138"/>
      <c r="C232" s="342"/>
      <c r="D232" s="342"/>
      <c r="E232" s="342"/>
      <c r="F232" s="138"/>
      <c r="G232" s="342"/>
      <c r="H232" s="51"/>
    </row>
    <row r="233" spans="1:8" s="2" customFormat="1" ht="13.5">
      <c r="A233" s="137"/>
      <c r="B233" s="138"/>
      <c r="C233" s="342"/>
      <c r="D233" s="342"/>
      <c r="E233" s="342"/>
      <c r="F233" s="138"/>
      <c r="G233" s="342"/>
      <c r="H233" s="51"/>
    </row>
    <row r="234" spans="1:8" s="2" customFormat="1" ht="13.5">
      <c r="A234" s="137"/>
      <c r="B234" s="138"/>
      <c r="C234" s="342"/>
      <c r="D234" s="342"/>
      <c r="E234" s="342"/>
      <c r="F234" s="138"/>
      <c r="G234" s="342"/>
      <c r="H234" s="51"/>
    </row>
    <row r="235" spans="1:8" s="2" customFormat="1" ht="13.5">
      <c r="A235" s="137"/>
      <c r="B235" s="138"/>
      <c r="C235" s="342"/>
      <c r="D235" s="342"/>
      <c r="E235" s="342"/>
      <c r="F235" s="138"/>
      <c r="G235" s="342"/>
      <c r="H235" s="51"/>
    </row>
    <row r="236" spans="1:8" s="2" customFormat="1" ht="13.5">
      <c r="A236" s="137"/>
      <c r="B236" s="138"/>
      <c r="C236" s="342"/>
      <c r="D236" s="342"/>
      <c r="E236" s="342"/>
      <c r="F236" s="138"/>
      <c r="G236" s="342"/>
      <c r="H236" s="51"/>
    </row>
    <row r="237" spans="1:8" s="2" customFormat="1" ht="13.5">
      <c r="A237" s="137"/>
      <c r="B237" s="138"/>
      <c r="C237" s="342"/>
      <c r="D237" s="342"/>
      <c r="E237" s="342"/>
      <c r="F237" s="138"/>
      <c r="G237" s="342"/>
      <c r="H237" s="51"/>
    </row>
    <row r="238" spans="1:8" s="2" customFormat="1" ht="13.5">
      <c r="A238" s="137"/>
      <c r="B238" s="138"/>
      <c r="C238" s="342"/>
      <c r="D238" s="342"/>
      <c r="E238" s="342"/>
      <c r="F238" s="138"/>
      <c r="G238" s="342"/>
      <c r="H238" s="51"/>
    </row>
    <row r="239" spans="1:8" s="2" customFormat="1" ht="13.5">
      <c r="A239" s="137"/>
      <c r="B239" s="138"/>
      <c r="C239" s="342"/>
      <c r="D239" s="342"/>
      <c r="E239" s="342"/>
      <c r="F239" s="138"/>
      <c r="G239" s="342"/>
      <c r="H239" s="51"/>
    </row>
    <row r="240" spans="1:8" s="2" customFormat="1" ht="13.5">
      <c r="A240" s="137"/>
      <c r="B240" s="138"/>
      <c r="C240" s="342"/>
      <c r="D240" s="342"/>
      <c r="E240" s="342"/>
      <c r="F240" s="138"/>
      <c r="G240" s="342"/>
      <c r="H240" s="51"/>
    </row>
    <row r="241" spans="1:8" s="2" customFormat="1" ht="13.5">
      <c r="A241" s="137"/>
      <c r="B241" s="138"/>
      <c r="C241" s="342"/>
      <c r="D241" s="342"/>
      <c r="E241" s="342"/>
      <c r="F241" s="138"/>
      <c r="G241" s="342"/>
      <c r="H241" s="51"/>
    </row>
    <row r="242" spans="1:8" s="2" customFormat="1" ht="13.5">
      <c r="A242" s="137"/>
      <c r="B242" s="138"/>
      <c r="C242" s="342"/>
      <c r="D242" s="342"/>
      <c r="E242" s="342"/>
      <c r="F242" s="138"/>
      <c r="G242" s="342"/>
      <c r="H242" s="51"/>
    </row>
    <row r="243" spans="1:8" s="2" customFormat="1" ht="13.5">
      <c r="A243" s="137"/>
      <c r="B243" s="138"/>
      <c r="C243" s="342"/>
      <c r="D243" s="342"/>
      <c r="E243" s="342"/>
      <c r="F243" s="138"/>
      <c r="G243" s="342"/>
      <c r="H243" s="51"/>
    </row>
    <row r="244" spans="1:8" s="2" customFormat="1" ht="13.5">
      <c r="A244" s="137"/>
      <c r="B244" s="138"/>
      <c r="C244" s="342"/>
      <c r="D244" s="342"/>
      <c r="E244" s="342"/>
      <c r="F244" s="138"/>
      <c r="G244" s="342"/>
      <c r="H244" s="51"/>
    </row>
    <row r="245" spans="1:8" s="2" customFormat="1" ht="13.5">
      <c r="A245" s="137"/>
      <c r="B245" s="138"/>
      <c r="C245" s="342"/>
      <c r="D245" s="342"/>
      <c r="E245" s="342"/>
      <c r="F245" s="138"/>
      <c r="G245" s="342"/>
      <c r="H245" s="51"/>
    </row>
    <row r="246" spans="1:8" s="2" customFormat="1" ht="13.5">
      <c r="A246" s="137"/>
      <c r="B246" s="138"/>
      <c r="C246" s="342"/>
      <c r="D246" s="342"/>
      <c r="E246" s="342"/>
      <c r="F246" s="138"/>
      <c r="G246" s="342"/>
      <c r="H246" s="51"/>
    </row>
    <row r="247" spans="1:8" s="2" customFormat="1" ht="13.5">
      <c r="A247" s="137"/>
      <c r="B247" s="138"/>
      <c r="C247" s="342"/>
      <c r="D247" s="342"/>
      <c r="E247" s="342"/>
      <c r="F247" s="138"/>
      <c r="G247" s="342"/>
      <c r="H247" s="51"/>
    </row>
    <row r="248" spans="1:8" s="2" customFormat="1" ht="13.5">
      <c r="A248" s="137"/>
      <c r="B248" s="138"/>
      <c r="C248" s="342"/>
      <c r="D248" s="342"/>
      <c r="E248" s="342"/>
      <c r="F248" s="138"/>
      <c r="G248" s="342"/>
      <c r="H248" s="51"/>
    </row>
    <row r="249" spans="1:8" s="2" customFormat="1" ht="13.5">
      <c r="A249" s="137"/>
      <c r="B249" s="138"/>
      <c r="C249" s="342"/>
      <c r="D249" s="342"/>
      <c r="E249" s="342"/>
      <c r="F249" s="138"/>
      <c r="G249" s="342"/>
      <c r="H249" s="51"/>
    </row>
    <row r="250" spans="1:8" s="2" customFormat="1" ht="13.5">
      <c r="A250" s="137"/>
      <c r="B250" s="138"/>
      <c r="C250" s="342"/>
      <c r="D250" s="342"/>
      <c r="E250" s="342"/>
      <c r="F250" s="138"/>
      <c r="G250" s="342"/>
      <c r="H250" s="51"/>
    </row>
    <row r="251" spans="1:8" s="2" customFormat="1" ht="13.5">
      <c r="A251" s="137"/>
      <c r="B251" s="138"/>
      <c r="C251" s="342"/>
      <c r="D251" s="342"/>
      <c r="E251" s="342"/>
      <c r="F251" s="138"/>
      <c r="G251" s="342"/>
      <c r="H251" s="51"/>
    </row>
    <row r="252" spans="1:8" s="2" customFormat="1" ht="13.5">
      <c r="A252" s="137"/>
      <c r="B252" s="138"/>
      <c r="C252" s="342"/>
      <c r="D252" s="342"/>
      <c r="E252" s="342"/>
      <c r="F252" s="138"/>
      <c r="G252" s="342"/>
      <c r="H252" s="51"/>
    </row>
    <row r="253" spans="1:8" s="2" customFormat="1" ht="13.5">
      <c r="A253" s="137"/>
      <c r="B253" s="138"/>
      <c r="C253" s="342"/>
      <c r="D253" s="342"/>
      <c r="E253" s="342"/>
      <c r="F253" s="138"/>
      <c r="G253" s="342"/>
      <c r="H253" s="51"/>
    </row>
    <row r="254" spans="1:8" s="2" customFormat="1" ht="13.5">
      <c r="A254" s="137"/>
      <c r="B254" s="138"/>
      <c r="C254" s="342"/>
      <c r="D254" s="342"/>
      <c r="E254" s="342"/>
      <c r="F254" s="138"/>
      <c r="G254" s="342"/>
      <c r="H254" s="51"/>
    </row>
    <row r="255" spans="1:8" s="2" customFormat="1" ht="13.5">
      <c r="A255" s="137"/>
      <c r="B255" s="138"/>
      <c r="C255" s="342"/>
      <c r="D255" s="342"/>
      <c r="E255" s="342"/>
      <c r="F255" s="138"/>
      <c r="G255" s="342"/>
      <c r="H255" s="51"/>
    </row>
    <row r="256" spans="1:8" s="2" customFormat="1" ht="13.5">
      <c r="A256" s="137"/>
      <c r="B256" s="138"/>
      <c r="C256" s="342"/>
      <c r="D256" s="342"/>
      <c r="E256" s="342"/>
      <c r="F256" s="138"/>
      <c r="G256" s="342"/>
      <c r="H256" s="51"/>
    </row>
    <row r="257" spans="1:8" s="2" customFormat="1" ht="13.5">
      <c r="A257" s="137"/>
      <c r="B257" s="138"/>
      <c r="C257" s="342"/>
      <c r="D257" s="342"/>
      <c r="E257" s="342"/>
      <c r="F257" s="138"/>
      <c r="G257" s="342"/>
      <c r="H257" s="51"/>
    </row>
    <row r="258" spans="1:8" s="2" customFormat="1" ht="13.5">
      <c r="A258" s="137"/>
      <c r="B258" s="138"/>
      <c r="C258" s="342"/>
      <c r="D258" s="342"/>
      <c r="E258" s="342"/>
      <c r="F258" s="138"/>
      <c r="G258" s="342"/>
      <c r="H258" s="51"/>
    </row>
    <row r="259" spans="1:8" s="2" customFormat="1" ht="13.5">
      <c r="A259" s="137"/>
      <c r="B259" s="138"/>
      <c r="C259" s="342"/>
      <c r="D259" s="342"/>
      <c r="E259" s="342"/>
      <c r="F259" s="138"/>
      <c r="G259" s="342"/>
      <c r="H259" s="51"/>
    </row>
    <row r="260" spans="1:8" s="2" customFormat="1" ht="13.5">
      <c r="A260" s="137"/>
      <c r="B260" s="138"/>
      <c r="C260" s="342"/>
      <c r="D260" s="342"/>
      <c r="E260" s="342"/>
      <c r="F260" s="138"/>
      <c r="G260" s="342"/>
      <c r="H260" s="51"/>
    </row>
    <row r="261" spans="1:8" s="2" customFormat="1" ht="13.5">
      <c r="A261" s="137"/>
      <c r="B261" s="138"/>
      <c r="C261" s="342"/>
      <c r="D261" s="342"/>
      <c r="E261" s="342"/>
      <c r="F261" s="138"/>
      <c r="G261" s="342"/>
      <c r="H261" s="51"/>
    </row>
    <row r="262" spans="1:8" s="2" customFormat="1" ht="13.5">
      <c r="A262" s="137"/>
      <c r="B262" s="138"/>
      <c r="C262" s="342"/>
      <c r="D262" s="342"/>
      <c r="E262" s="342"/>
      <c r="F262" s="138"/>
      <c r="G262" s="342"/>
      <c r="H262" s="51"/>
    </row>
    <row r="263" spans="1:8" s="2" customFormat="1" ht="13.5">
      <c r="A263" s="137"/>
      <c r="B263" s="138"/>
      <c r="C263" s="342"/>
      <c r="D263" s="342"/>
      <c r="E263" s="342"/>
      <c r="F263" s="138"/>
      <c r="G263" s="342"/>
      <c r="H263" s="51"/>
    </row>
    <row r="264" spans="1:8" s="2" customFormat="1" ht="13.5">
      <c r="A264" s="137"/>
      <c r="B264" s="138"/>
      <c r="C264" s="342"/>
      <c r="D264" s="342"/>
      <c r="E264" s="342"/>
      <c r="F264" s="138"/>
      <c r="G264" s="342"/>
      <c r="H264" s="51"/>
    </row>
    <row r="265" spans="1:8" s="2" customFormat="1" ht="13.5">
      <c r="A265" s="137"/>
      <c r="B265" s="138"/>
      <c r="C265" s="342"/>
      <c r="D265" s="342"/>
      <c r="E265" s="342"/>
      <c r="F265" s="138"/>
      <c r="G265" s="342"/>
      <c r="H265" s="51"/>
    </row>
    <row r="266" spans="1:8" s="2" customFormat="1" ht="13.5">
      <c r="A266" s="137"/>
      <c r="B266" s="138"/>
      <c r="C266" s="342"/>
      <c r="D266" s="342"/>
      <c r="E266" s="342"/>
      <c r="F266" s="138"/>
      <c r="G266" s="342"/>
      <c r="H266" s="51"/>
    </row>
    <row r="267" spans="1:8" s="2" customFormat="1" ht="13.5">
      <c r="A267" s="137"/>
      <c r="B267" s="138"/>
      <c r="C267" s="342"/>
      <c r="D267" s="342"/>
      <c r="E267" s="342"/>
      <c r="F267" s="138"/>
      <c r="G267" s="342"/>
      <c r="H267" s="51"/>
    </row>
    <row r="268" spans="1:8" s="2" customFormat="1" ht="13.5">
      <c r="A268" s="137"/>
      <c r="B268" s="138"/>
      <c r="C268" s="342"/>
      <c r="D268" s="342"/>
      <c r="E268" s="342"/>
      <c r="F268" s="138"/>
      <c r="G268" s="342"/>
      <c r="H268" s="51"/>
    </row>
    <row r="269" spans="1:8" s="2" customFormat="1" ht="13.5">
      <c r="A269" s="137"/>
      <c r="B269" s="138"/>
      <c r="C269" s="342"/>
      <c r="D269" s="342"/>
      <c r="E269" s="342"/>
      <c r="F269" s="138"/>
      <c r="G269" s="342"/>
      <c r="H269" s="51"/>
    </row>
    <row r="270" spans="1:8" s="2" customFormat="1" ht="13.5">
      <c r="A270" s="137"/>
      <c r="B270" s="138"/>
      <c r="C270" s="342"/>
      <c r="D270" s="342"/>
      <c r="E270" s="342"/>
      <c r="F270" s="138"/>
      <c r="G270" s="342"/>
      <c r="H270" s="51"/>
    </row>
    <row r="271" spans="1:8" s="2" customFormat="1" ht="13.5">
      <c r="A271" s="137"/>
      <c r="B271" s="138"/>
      <c r="C271" s="342"/>
      <c r="D271" s="342"/>
      <c r="E271" s="342"/>
      <c r="F271" s="138"/>
      <c r="G271" s="342"/>
      <c r="H271" s="51"/>
    </row>
    <row r="272" spans="1:8" s="2" customFormat="1" ht="13.5">
      <c r="A272" s="137"/>
      <c r="B272" s="138"/>
      <c r="C272" s="342"/>
      <c r="D272" s="342"/>
      <c r="E272" s="342"/>
      <c r="F272" s="138"/>
      <c r="G272" s="342"/>
      <c r="H272" s="51"/>
    </row>
    <row r="273" spans="1:8" s="2" customFormat="1" ht="13.5">
      <c r="A273" s="137"/>
      <c r="B273" s="138"/>
      <c r="C273" s="342"/>
      <c r="D273" s="342"/>
      <c r="E273" s="342"/>
      <c r="F273" s="138"/>
      <c r="G273" s="342"/>
      <c r="H273" s="51"/>
    </row>
    <row r="274" spans="1:8" s="2" customFormat="1" ht="13.5">
      <c r="A274" s="137"/>
      <c r="B274" s="138"/>
      <c r="C274" s="342"/>
      <c r="D274" s="342"/>
      <c r="E274" s="342"/>
      <c r="F274" s="138"/>
      <c r="G274" s="342"/>
      <c r="H274" s="51"/>
    </row>
    <row r="275" spans="1:8" s="2" customFormat="1" ht="13.5">
      <c r="A275" s="137"/>
      <c r="B275" s="138"/>
      <c r="C275" s="342"/>
      <c r="D275" s="342"/>
      <c r="E275" s="342"/>
      <c r="F275" s="138"/>
      <c r="G275" s="342"/>
      <c r="H275" s="51"/>
    </row>
    <row r="276" spans="1:8" s="2" customFormat="1" ht="13.5">
      <c r="A276" s="137"/>
      <c r="B276" s="138"/>
      <c r="C276" s="342"/>
      <c r="D276" s="342"/>
      <c r="E276" s="342"/>
      <c r="F276" s="138"/>
      <c r="G276" s="342"/>
      <c r="H276" s="51"/>
    </row>
    <row r="277" spans="1:8" s="2" customFormat="1" ht="13.5">
      <c r="A277" s="137"/>
      <c r="B277" s="138"/>
      <c r="C277" s="342"/>
      <c r="D277" s="342"/>
      <c r="E277" s="342"/>
      <c r="F277" s="138"/>
      <c r="G277" s="342"/>
      <c r="H277" s="51"/>
    </row>
    <row r="278" spans="1:8" s="2" customFormat="1" ht="13.5">
      <c r="A278" s="137"/>
      <c r="B278" s="138"/>
      <c r="C278" s="342"/>
      <c r="D278" s="342"/>
      <c r="E278" s="342"/>
      <c r="F278" s="138"/>
      <c r="G278" s="342"/>
      <c r="H278" s="51"/>
    </row>
    <row r="279" spans="1:8" s="2" customFormat="1" ht="13.5">
      <c r="A279" s="137"/>
      <c r="B279" s="138"/>
      <c r="C279" s="342"/>
      <c r="D279" s="342"/>
      <c r="E279" s="342"/>
      <c r="F279" s="138"/>
      <c r="G279" s="342"/>
      <c r="H279" s="51"/>
    </row>
    <row r="280" spans="1:8" s="2" customFormat="1" ht="13.5">
      <c r="A280" s="137"/>
      <c r="B280" s="138"/>
      <c r="C280" s="342"/>
      <c r="D280" s="342"/>
      <c r="E280" s="342"/>
      <c r="F280" s="138"/>
      <c r="G280" s="342"/>
      <c r="H280" s="51"/>
    </row>
    <row r="281" spans="1:8" s="2" customFormat="1" ht="13.5">
      <c r="A281" s="137"/>
      <c r="B281" s="138"/>
      <c r="C281" s="342"/>
      <c r="D281" s="342"/>
      <c r="E281" s="342"/>
      <c r="F281" s="138"/>
      <c r="G281" s="342"/>
      <c r="H281" s="51"/>
    </row>
    <row r="282" spans="1:8" s="2" customFormat="1" ht="13.5">
      <c r="A282" s="137"/>
      <c r="B282" s="138"/>
      <c r="C282" s="342"/>
      <c r="D282" s="342"/>
      <c r="E282" s="342"/>
      <c r="F282" s="138"/>
      <c r="G282" s="342"/>
      <c r="H282" s="51"/>
    </row>
    <row r="283" spans="1:8" s="2" customFormat="1" ht="13.5">
      <c r="A283" s="137"/>
      <c r="B283" s="138"/>
      <c r="C283" s="342"/>
      <c r="D283" s="342"/>
      <c r="E283" s="342"/>
      <c r="F283" s="138"/>
      <c r="G283" s="342"/>
      <c r="H283" s="51"/>
    </row>
    <row r="284" spans="1:8" s="2" customFormat="1" ht="13.5">
      <c r="A284" s="137"/>
      <c r="B284" s="138"/>
      <c r="C284" s="342"/>
      <c r="D284" s="342"/>
      <c r="E284" s="342"/>
      <c r="F284" s="138"/>
      <c r="G284" s="342"/>
      <c r="H284" s="51"/>
    </row>
    <row r="285" spans="1:8" s="2" customFormat="1" ht="13.5">
      <c r="A285" s="137"/>
      <c r="B285" s="138"/>
      <c r="C285" s="342"/>
      <c r="D285" s="342"/>
      <c r="E285" s="342"/>
      <c r="F285" s="138"/>
      <c r="G285" s="342"/>
      <c r="H285" s="51"/>
    </row>
    <row r="286" spans="1:8" s="2" customFormat="1" ht="13.5">
      <c r="A286" s="137"/>
      <c r="B286" s="138"/>
      <c r="C286" s="342"/>
      <c r="D286" s="342"/>
      <c r="E286" s="342"/>
      <c r="F286" s="138"/>
      <c r="G286" s="342"/>
      <c r="H286" s="51"/>
    </row>
    <row r="287" spans="1:8" s="2" customFormat="1" ht="13.5">
      <c r="A287" s="137"/>
      <c r="B287" s="138"/>
      <c r="C287" s="342"/>
      <c r="D287" s="342"/>
      <c r="E287" s="342"/>
      <c r="F287" s="138"/>
      <c r="G287" s="342"/>
      <c r="H287" s="51"/>
    </row>
    <row r="288" spans="1:8" s="2" customFormat="1" ht="13.5">
      <c r="A288" s="137"/>
      <c r="B288" s="138"/>
      <c r="C288" s="342"/>
      <c r="D288" s="342"/>
      <c r="E288" s="342"/>
      <c r="F288" s="138"/>
      <c r="G288" s="342"/>
      <c r="H288" s="51"/>
    </row>
    <row r="289" spans="1:8" s="2" customFormat="1" ht="13.5">
      <c r="A289" s="137"/>
      <c r="B289" s="138"/>
      <c r="C289" s="342"/>
      <c r="D289" s="342"/>
      <c r="E289" s="342"/>
      <c r="F289" s="138"/>
      <c r="G289" s="342"/>
      <c r="H289" s="51"/>
    </row>
    <row r="290" spans="1:8" s="2" customFormat="1" ht="13.5">
      <c r="A290" s="137"/>
      <c r="B290" s="138"/>
      <c r="C290" s="342"/>
      <c r="D290" s="342"/>
      <c r="E290" s="342"/>
      <c r="F290" s="138"/>
      <c r="G290" s="342"/>
      <c r="H290" s="51"/>
    </row>
    <row r="291" spans="1:8" s="2" customFormat="1" ht="13.5">
      <c r="A291" s="137"/>
      <c r="B291" s="138"/>
      <c r="C291" s="342"/>
      <c r="D291" s="342"/>
      <c r="E291" s="342"/>
      <c r="F291" s="138"/>
      <c r="G291" s="342"/>
      <c r="H291" s="51"/>
    </row>
    <row r="292" spans="1:8" s="2" customFormat="1" ht="13.5">
      <c r="A292" s="137"/>
      <c r="B292" s="138"/>
      <c r="C292" s="342"/>
      <c r="D292" s="342"/>
      <c r="E292" s="342"/>
      <c r="F292" s="138"/>
      <c r="G292" s="342"/>
      <c r="H292" s="51"/>
    </row>
    <row r="293" spans="1:8" s="2" customFormat="1" ht="13.5">
      <c r="A293" s="137"/>
      <c r="B293" s="138"/>
      <c r="C293" s="342"/>
      <c r="D293" s="342"/>
      <c r="E293" s="342"/>
      <c r="F293" s="138"/>
      <c r="G293" s="342"/>
      <c r="H293" s="51"/>
    </row>
    <row r="294" spans="1:8" s="2" customFormat="1" ht="13.5">
      <c r="A294" s="137"/>
      <c r="B294" s="138"/>
      <c r="C294" s="342"/>
      <c r="D294" s="342"/>
      <c r="E294" s="342"/>
      <c r="F294" s="138"/>
      <c r="G294" s="342"/>
      <c r="H294" s="51"/>
    </row>
    <row r="295" spans="1:8" s="2" customFormat="1" ht="13.5">
      <c r="A295" s="137"/>
      <c r="B295" s="138"/>
      <c r="C295" s="342"/>
      <c r="D295" s="342"/>
      <c r="E295" s="342"/>
      <c r="F295" s="138"/>
      <c r="G295" s="342"/>
      <c r="H295" s="51"/>
    </row>
    <row r="296" spans="1:8" s="2" customFormat="1" ht="13.5">
      <c r="A296" s="137"/>
      <c r="B296" s="138"/>
      <c r="C296" s="342"/>
      <c r="D296" s="342"/>
      <c r="E296" s="342"/>
      <c r="F296" s="138"/>
      <c r="G296" s="342"/>
      <c r="H296" s="51"/>
    </row>
    <row r="297" spans="1:8" s="2" customFormat="1" ht="13.5">
      <c r="A297" s="137"/>
      <c r="B297" s="138"/>
      <c r="C297" s="342"/>
      <c r="D297" s="342"/>
      <c r="E297" s="342"/>
      <c r="F297" s="138"/>
      <c r="G297" s="342"/>
      <c r="H297" s="51"/>
    </row>
    <row r="298" spans="1:8" s="2" customFormat="1" ht="13.5">
      <c r="A298" s="137"/>
      <c r="B298" s="138"/>
      <c r="C298" s="342"/>
      <c r="D298" s="342"/>
      <c r="E298" s="342"/>
      <c r="F298" s="138"/>
      <c r="G298" s="342"/>
      <c r="H298" s="51"/>
    </row>
    <row r="299" spans="1:8" s="2" customFormat="1" ht="13.5">
      <c r="A299" s="137"/>
      <c r="B299" s="138"/>
      <c r="C299" s="342"/>
      <c r="D299" s="342"/>
      <c r="E299" s="342"/>
      <c r="F299" s="138"/>
      <c r="G299" s="342"/>
      <c r="H299" s="51"/>
    </row>
    <row r="300" spans="1:8" s="2" customFormat="1" ht="13.5">
      <c r="A300" s="137"/>
      <c r="B300" s="138"/>
      <c r="C300" s="342"/>
      <c r="D300" s="342"/>
      <c r="E300" s="342"/>
      <c r="F300" s="138"/>
      <c r="G300" s="342"/>
      <c r="H300" s="51"/>
    </row>
    <row r="301" spans="1:8" s="2" customFormat="1" ht="13.5">
      <c r="A301" s="137"/>
      <c r="B301" s="138"/>
      <c r="C301" s="342"/>
      <c r="D301" s="342"/>
      <c r="E301" s="342"/>
      <c r="F301" s="138"/>
      <c r="G301" s="342"/>
      <c r="H301" s="51"/>
    </row>
    <row r="302" spans="1:8" s="2" customFormat="1" ht="13.5">
      <c r="A302" s="137"/>
      <c r="B302" s="138"/>
      <c r="C302" s="342"/>
      <c r="D302" s="342"/>
      <c r="E302" s="342"/>
      <c r="F302" s="138"/>
      <c r="G302" s="342"/>
      <c r="H302" s="51"/>
    </row>
    <row r="303" spans="1:8" s="2" customFormat="1" ht="13.5">
      <c r="A303" s="137"/>
      <c r="B303" s="138"/>
      <c r="C303" s="342"/>
      <c r="D303" s="342"/>
      <c r="E303" s="342"/>
      <c r="F303" s="138"/>
      <c r="G303" s="342"/>
      <c r="H303" s="51"/>
    </row>
    <row r="304" spans="1:8" s="2" customFormat="1" ht="13.5">
      <c r="A304" s="137"/>
      <c r="B304" s="138"/>
      <c r="C304" s="342"/>
      <c r="D304" s="342"/>
      <c r="E304" s="342"/>
      <c r="F304" s="138"/>
      <c r="G304" s="342"/>
      <c r="H304" s="51"/>
    </row>
    <row r="305" spans="1:8" s="2" customFormat="1" ht="13.5">
      <c r="A305" s="137"/>
      <c r="B305" s="138"/>
      <c r="C305" s="342"/>
      <c r="D305" s="342"/>
      <c r="E305" s="342"/>
      <c r="F305" s="138"/>
      <c r="G305" s="342"/>
      <c r="H305" s="51"/>
    </row>
  </sheetData>
  <sheetProtection/>
  <mergeCells count="25">
    <mergeCell ref="F83:G83"/>
    <mergeCell ref="F84:G84"/>
    <mergeCell ref="F89:G89"/>
    <mergeCell ref="F85:G85"/>
    <mergeCell ref="F86:G86"/>
    <mergeCell ref="F87:G87"/>
    <mergeCell ref="F88:G88"/>
    <mergeCell ref="C1:G1"/>
    <mergeCell ref="A42:B42"/>
    <mergeCell ref="A66:B66"/>
    <mergeCell ref="A5:B5"/>
    <mergeCell ref="A15:B15"/>
    <mergeCell ref="A12:B12"/>
    <mergeCell ref="A21:B21"/>
    <mergeCell ref="A27:B27"/>
    <mergeCell ref="A37:B37"/>
    <mergeCell ref="E8:G9"/>
    <mergeCell ref="A3:G3"/>
    <mergeCell ref="F82:G82"/>
    <mergeCell ref="B79:G79"/>
    <mergeCell ref="D73:G73"/>
    <mergeCell ref="D74:G74"/>
    <mergeCell ref="D75:G75"/>
    <mergeCell ref="F80:G80"/>
    <mergeCell ref="F81:G81"/>
  </mergeCells>
  <dataValidations count="2">
    <dataValidation type="whole" allowBlank="1" showInputMessage="1" showErrorMessage="1" errorTitle="NO ERRORS" error="No  decimal is allowed. Use whole numbers only." sqref="C72:C65536 E66:E67 C4:D7 C2:D2 E15:G15 D91:D65536 D76:D89 E37 C12:C70 D12:D72 G66">
      <formula1>0</formula1>
      <formula2>500000000</formula2>
    </dataValidation>
    <dataValidation allowBlank="1" showInputMessage="1" showErrorMessage="1" errorTitle="NO ERRORS" error="No  decimal is allowed. Use whole numbers only." sqref="C71 D73:G75 G67 C8:D11 C1 D90"/>
  </dataValidations>
  <printOptions horizontalCentered="1"/>
  <pageMargins left="0.5" right="0.5" top="0.5" bottom="0.5" header="0.5" footer="0.5"/>
  <pageSetup fitToHeight="3" horizontalDpi="300" verticalDpi="300" orientation="landscape" scale="67" r:id="rId2"/>
  <rowBreaks count="2" manualBreakCount="2">
    <brk id="27" max="6" man="1"/>
    <brk id="59" max="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3.28125" style="51" customWidth="1"/>
    <col min="2" max="2" width="30.57421875" style="51" customWidth="1"/>
    <col min="3" max="3" width="17.421875" style="51" customWidth="1"/>
    <col min="4" max="4" width="17.140625" style="51" customWidth="1"/>
    <col min="5" max="5" width="18.7109375" style="51" customWidth="1"/>
    <col min="6" max="6" width="18.421875" style="51" customWidth="1"/>
    <col min="7" max="7" width="18.140625" style="51" customWidth="1"/>
    <col min="8" max="8" width="19.00390625" style="51" customWidth="1"/>
  </cols>
  <sheetData>
    <row r="1" spans="1:8" s="10" customFormat="1" ht="19.5" customHeight="1">
      <c r="A1" s="114" t="s">
        <v>262</v>
      </c>
      <c r="B1" s="114"/>
      <c r="C1" s="115"/>
      <c r="D1" s="115"/>
      <c r="E1" s="115"/>
      <c r="F1" s="115"/>
      <c r="G1" s="115"/>
      <c r="H1" s="115"/>
    </row>
    <row r="2" spans="1:8" s="11" customFormat="1" ht="30" customHeight="1">
      <c r="A2" s="644" t="s">
        <v>212</v>
      </c>
      <c r="B2" s="644"/>
      <c r="C2" s="656" t="str">
        <f>IF(+'COVER PAGE'!D5=0,"     ",+'COVER PAGE'!D5)</f>
        <v>     </v>
      </c>
      <c r="D2" s="657"/>
      <c r="E2" s="657"/>
      <c r="F2" s="657"/>
      <c r="G2" s="658"/>
      <c r="H2" s="658"/>
    </row>
    <row r="3" spans="1:8" s="11" customFormat="1" ht="30" customHeight="1">
      <c r="A3" s="644" t="s">
        <v>213</v>
      </c>
      <c r="B3" s="644"/>
      <c r="C3" s="116" t="s">
        <v>214</v>
      </c>
      <c r="D3" s="117">
        <v>41244</v>
      </c>
      <c r="E3" s="116" t="s">
        <v>215</v>
      </c>
      <c r="F3" s="118">
        <v>41608</v>
      </c>
      <c r="G3" s="119"/>
      <c r="H3" s="120"/>
    </row>
    <row r="4" spans="1:8" ht="11.25" customHeight="1" thickBot="1">
      <c r="A4" s="649"/>
      <c r="B4" s="650"/>
      <c r="C4" s="650"/>
      <c r="D4" s="650"/>
      <c r="E4" s="650"/>
      <c r="F4" s="650"/>
      <c r="G4" s="650"/>
      <c r="H4" s="650"/>
    </row>
    <row r="5" spans="1:8" s="11" customFormat="1" ht="25.5" customHeight="1" thickBot="1">
      <c r="A5" s="121" t="s">
        <v>216</v>
      </c>
      <c r="B5" s="122"/>
      <c r="C5" s="123"/>
      <c r="D5" s="123"/>
      <c r="E5" s="123"/>
      <c r="F5" s="123"/>
      <c r="G5" s="123"/>
      <c r="H5" s="124"/>
    </row>
    <row r="6" spans="1:8" ht="19.5" customHeight="1">
      <c r="A6" s="645" t="s">
        <v>233</v>
      </c>
      <c r="B6" s="646"/>
      <c r="C6" s="654" t="s">
        <v>232</v>
      </c>
      <c r="D6" s="651" t="s">
        <v>256</v>
      </c>
      <c r="E6" s="652"/>
      <c r="F6" s="651" t="s">
        <v>217</v>
      </c>
      <c r="G6" s="653"/>
      <c r="H6" s="653"/>
    </row>
    <row r="7" spans="1:8" ht="19.5" customHeight="1">
      <c r="A7" s="647"/>
      <c r="B7" s="648"/>
      <c r="C7" s="655"/>
      <c r="D7" s="125" t="s">
        <v>218</v>
      </c>
      <c r="E7" s="125" t="s">
        <v>219</v>
      </c>
      <c r="F7" s="125" t="s">
        <v>218</v>
      </c>
      <c r="G7" s="125" t="s">
        <v>219</v>
      </c>
      <c r="H7" s="126" t="s">
        <v>220</v>
      </c>
    </row>
    <row r="8" spans="1:8" ht="11.25" customHeight="1">
      <c r="A8" s="662" t="s">
        <v>221</v>
      </c>
      <c r="B8" s="663"/>
      <c r="C8" s="127" t="s">
        <v>222</v>
      </c>
      <c r="D8" s="127" t="s">
        <v>223</v>
      </c>
      <c r="E8" s="127" t="s">
        <v>224</v>
      </c>
      <c r="F8" s="128" t="s">
        <v>225</v>
      </c>
      <c r="G8" s="128" t="s">
        <v>226</v>
      </c>
      <c r="H8" s="128" t="s">
        <v>227</v>
      </c>
    </row>
    <row r="9" spans="1:8" s="12" customFormat="1" ht="19.5" customHeight="1">
      <c r="A9" s="664" t="b">
        <f>IF('COVER PAGE'!$E$12="X","EARLY HEAD START",IF('COVER PAGE'!$E$13="X","HEAD START"))</f>
        <v>0</v>
      </c>
      <c r="B9" s="665"/>
      <c r="C9" s="151" t="s">
        <v>175</v>
      </c>
      <c r="D9" s="152"/>
      <c r="E9" s="152"/>
      <c r="F9" s="153">
        <f>SF424A!$C$29</f>
        <v>84000</v>
      </c>
      <c r="G9" s="153">
        <f>'Fringes &amp; NonPersonnel'!$D$89</f>
        <v>0</v>
      </c>
      <c r="H9" s="153">
        <f>SUM(F9:G9)</f>
        <v>84000</v>
      </c>
    </row>
    <row r="10" spans="1:8" s="12" customFormat="1" ht="19.5" customHeight="1">
      <c r="A10" s="664"/>
      <c r="B10" s="665"/>
      <c r="C10" s="152"/>
      <c r="D10" s="152"/>
      <c r="E10" s="152"/>
      <c r="F10" s="153"/>
      <c r="G10" s="153">
        <f>ROUND(F10/3,0)</f>
        <v>0</v>
      </c>
      <c r="H10" s="153">
        <f>SUM(F10:G10)</f>
        <v>0</v>
      </c>
    </row>
    <row r="11" spans="1:8" s="12" customFormat="1" ht="19.5" customHeight="1">
      <c r="A11" s="664"/>
      <c r="B11" s="665"/>
      <c r="C11" s="152"/>
      <c r="D11" s="152"/>
      <c r="E11" s="152"/>
      <c r="F11" s="153"/>
      <c r="G11" s="153">
        <f>ROUND(F11/3,0)</f>
        <v>0</v>
      </c>
      <c r="H11" s="153">
        <f>SUM(F11:G11)</f>
        <v>0</v>
      </c>
    </row>
    <row r="12" spans="1:8" s="12" customFormat="1" ht="19.5" customHeight="1">
      <c r="A12" s="664"/>
      <c r="B12" s="665"/>
      <c r="C12" s="152"/>
      <c r="D12" s="152"/>
      <c r="E12" s="152"/>
      <c r="F12" s="153"/>
      <c r="G12" s="153">
        <f>ROUND(F12/3,0)</f>
        <v>0</v>
      </c>
      <c r="H12" s="153">
        <f>SUM(F12:G12)</f>
        <v>0</v>
      </c>
    </row>
    <row r="13" spans="1:8" s="12" customFormat="1" ht="19.5" customHeight="1">
      <c r="A13" s="664"/>
      <c r="B13" s="665"/>
      <c r="C13" s="152"/>
      <c r="D13" s="152"/>
      <c r="E13" s="152"/>
      <c r="F13" s="153"/>
      <c r="G13" s="153">
        <f>ROUND(F13/3,0)</f>
        <v>0</v>
      </c>
      <c r="H13" s="153">
        <f>SUM(F13:G13)</f>
        <v>0</v>
      </c>
    </row>
    <row r="14" spans="1:8" s="12" customFormat="1" ht="19.5" customHeight="1" thickBot="1">
      <c r="A14" s="659" t="s">
        <v>228</v>
      </c>
      <c r="B14" s="660"/>
      <c r="C14" s="154"/>
      <c r="D14" s="154"/>
      <c r="E14" s="154"/>
      <c r="F14" s="155">
        <f>SUM(F9:F13)</f>
        <v>84000</v>
      </c>
      <c r="G14" s="155">
        <f>SUM(G9:G13)</f>
        <v>0</v>
      </c>
      <c r="H14" s="155">
        <f>SUM(H9:H13)</f>
        <v>84000</v>
      </c>
    </row>
    <row r="15" spans="1:8" s="11" customFormat="1" ht="19.5" customHeight="1" thickBot="1">
      <c r="A15" s="121" t="s">
        <v>229</v>
      </c>
      <c r="B15" s="122"/>
      <c r="C15" s="123"/>
      <c r="D15" s="123"/>
      <c r="E15" s="123"/>
      <c r="F15" s="123"/>
      <c r="G15" s="123"/>
      <c r="H15" s="124"/>
    </row>
    <row r="16" spans="1:8" ht="27" customHeight="1">
      <c r="A16" s="129" t="s">
        <v>230</v>
      </c>
      <c r="B16" s="130"/>
      <c r="C16" s="131"/>
      <c r="D16" s="132"/>
      <c r="E16" s="132"/>
      <c r="F16" s="132"/>
      <c r="G16" s="132"/>
      <c r="H16" s="132"/>
    </row>
    <row r="17" spans="1:8" ht="37.5" customHeight="1">
      <c r="A17" s="133" t="s">
        <v>231</v>
      </c>
      <c r="B17" s="133"/>
      <c r="C17" s="134" t="s">
        <v>254</v>
      </c>
      <c r="D17" s="135"/>
      <c r="E17" s="136"/>
      <c r="F17" s="136"/>
      <c r="G17" s="136"/>
      <c r="H17" s="135" t="s">
        <v>220</v>
      </c>
    </row>
    <row r="18" spans="1:8" ht="10.5" customHeight="1">
      <c r="A18" s="661"/>
      <c r="B18" s="661"/>
      <c r="C18" s="661"/>
      <c r="D18" s="661"/>
      <c r="E18" s="661"/>
      <c r="F18" s="661"/>
      <c r="G18" s="661"/>
      <c r="H18" s="661"/>
    </row>
    <row r="19" spans="1:8" s="143" customFormat="1" ht="19.5" customHeight="1">
      <c r="A19" s="139" t="s">
        <v>235</v>
      </c>
      <c r="B19" s="139" t="s">
        <v>234</v>
      </c>
      <c r="C19" s="140">
        <f>'Fringes &amp; NonPersonnel'!$C$81</f>
        <v>84000</v>
      </c>
      <c r="D19" s="141"/>
      <c r="E19" s="142"/>
      <c r="F19" s="142"/>
      <c r="G19" s="142"/>
      <c r="H19" s="140">
        <f>SUM(C19:G19)</f>
        <v>84000</v>
      </c>
    </row>
    <row r="20" spans="1:8" s="143" customFormat="1" ht="19.5" customHeight="1">
      <c r="A20" s="139" t="s">
        <v>236</v>
      </c>
      <c r="B20" s="139" t="s">
        <v>237</v>
      </c>
      <c r="C20" s="144">
        <f>'Fringes &amp; NonPersonnel'!$C$82</f>
        <v>0</v>
      </c>
      <c r="D20" s="141"/>
      <c r="E20" s="142"/>
      <c r="F20" s="142"/>
      <c r="G20" s="142"/>
      <c r="H20" s="140">
        <f aca="true" t="shared" si="0" ref="H20:H26">SUM(C20:G20)</f>
        <v>0</v>
      </c>
    </row>
    <row r="21" spans="1:8" s="143" customFormat="1" ht="19.5" customHeight="1">
      <c r="A21" s="139" t="s">
        <v>238</v>
      </c>
      <c r="B21" s="139" t="s">
        <v>259</v>
      </c>
      <c r="C21" s="145">
        <f>'Fringes &amp; NonPersonnel'!$C$83</f>
        <v>0</v>
      </c>
      <c r="D21" s="141"/>
      <c r="E21" s="142"/>
      <c r="F21" s="142"/>
      <c r="G21" s="142"/>
      <c r="H21" s="140">
        <f t="shared" si="0"/>
        <v>0</v>
      </c>
    </row>
    <row r="22" spans="1:8" s="143" customFormat="1" ht="19.5" customHeight="1">
      <c r="A22" s="139" t="s">
        <v>239</v>
      </c>
      <c r="B22" s="139" t="s">
        <v>240</v>
      </c>
      <c r="C22" s="140">
        <f>'Fringes &amp; NonPersonnel'!$C$84</f>
        <v>0</v>
      </c>
      <c r="D22" s="141"/>
      <c r="E22" s="142"/>
      <c r="F22" s="142"/>
      <c r="G22" s="142"/>
      <c r="H22" s="140">
        <f t="shared" si="0"/>
        <v>0</v>
      </c>
    </row>
    <row r="23" spans="1:8" s="143" customFormat="1" ht="19.5" customHeight="1">
      <c r="A23" s="139" t="s">
        <v>241</v>
      </c>
      <c r="B23" s="139" t="s">
        <v>242</v>
      </c>
      <c r="C23" s="140">
        <f>'Fringes &amp; NonPersonnel'!$C$85</f>
        <v>0</v>
      </c>
      <c r="D23" s="141"/>
      <c r="E23" s="142"/>
      <c r="F23" s="142"/>
      <c r="G23" s="142"/>
      <c r="H23" s="140">
        <f t="shared" si="0"/>
        <v>0</v>
      </c>
    </row>
    <row r="24" spans="1:8" s="143" customFormat="1" ht="19.5" customHeight="1">
      <c r="A24" s="139" t="s">
        <v>243</v>
      </c>
      <c r="B24" s="139" t="s">
        <v>244</v>
      </c>
      <c r="C24" s="140">
        <f>'Fringes &amp; NonPersonnel'!$C$86</f>
        <v>0</v>
      </c>
      <c r="D24" s="141"/>
      <c r="E24" s="142"/>
      <c r="F24" s="142"/>
      <c r="G24" s="142"/>
      <c r="H24" s="140">
        <f t="shared" si="0"/>
        <v>0</v>
      </c>
    </row>
    <row r="25" spans="1:8" s="143" customFormat="1" ht="19.5" customHeight="1">
      <c r="A25" s="139" t="s">
        <v>245</v>
      </c>
      <c r="B25" s="139" t="s">
        <v>163</v>
      </c>
      <c r="C25" s="146"/>
      <c r="D25" s="141"/>
      <c r="E25" s="142"/>
      <c r="F25" s="142"/>
      <c r="G25" s="142"/>
      <c r="H25" s="140">
        <f t="shared" si="0"/>
        <v>0</v>
      </c>
    </row>
    <row r="26" spans="1:8" s="143" customFormat="1" ht="19.5" customHeight="1">
      <c r="A26" s="139" t="s">
        <v>246</v>
      </c>
      <c r="B26" s="139" t="s">
        <v>247</v>
      </c>
      <c r="C26" s="145">
        <f>'Fringes &amp; NonPersonnel'!$C$88</f>
        <v>0</v>
      </c>
      <c r="D26" s="141"/>
      <c r="E26" s="142"/>
      <c r="F26" s="142"/>
      <c r="G26" s="142"/>
      <c r="H26" s="140">
        <f t="shared" si="0"/>
        <v>0</v>
      </c>
    </row>
    <row r="27" spans="1:8" s="143" customFormat="1" ht="19.5" customHeight="1">
      <c r="A27" s="139" t="s">
        <v>248</v>
      </c>
      <c r="B27" s="139" t="s">
        <v>249</v>
      </c>
      <c r="C27" s="140">
        <f>SUM(C18:C26)</f>
        <v>84000</v>
      </c>
      <c r="D27" s="141"/>
      <c r="E27" s="142"/>
      <c r="F27" s="142"/>
      <c r="G27" s="142"/>
      <c r="H27" s="140">
        <f>SUM(H18:H26)</f>
        <v>84000</v>
      </c>
    </row>
    <row r="28" spans="1:8" s="143" customFormat="1" ht="19.5" customHeight="1">
      <c r="A28" s="139" t="s">
        <v>250</v>
      </c>
      <c r="B28" s="139" t="s">
        <v>251</v>
      </c>
      <c r="C28" s="146"/>
      <c r="D28" s="141"/>
      <c r="E28" s="142"/>
      <c r="F28" s="142"/>
      <c r="G28" s="142"/>
      <c r="H28" s="146"/>
    </row>
    <row r="29" spans="1:8" s="143" customFormat="1" ht="19.5" customHeight="1">
      <c r="A29" s="139" t="s">
        <v>252</v>
      </c>
      <c r="B29" s="139" t="s">
        <v>228</v>
      </c>
      <c r="C29" s="140">
        <f>C27</f>
        <v>84000</v>
      </c>
      <c r="D29" s="141"/>
      <c r="E29" s="142"/>
      <c r="F29" s="142"/>
      <c r="G29" s="142"/>
      <c r="H29" s="140">
        <f>H27</f>
        <v>84000</v>
      </c>
    </row>
    <row r="30" spans="1:8" s="12" customFormat="1" ht="19.5" customHeight="1">
      <c r="A30" s="147"/>
      <c r="B30" s="147"/>
      <c r="C30" s="148"/>
      <c r="D30" s="148"/>
      <c r="E30" s="148"/>
      <c r="F30" s="148"/>
      <c r="G30" s="148"/>
      <c r="H30" s="148"/>
    </row>
    <row r="31" spans="1:8" s="12" customFormat="1" ht="19.5" customHeight="1">
      <c r="A31" s="149" t="s">
        <v>24</v>
      </c>
      <c r="B31" s="139" t="s">
        <v>253</v>
      </c>
      <c r="C31" s="150"/>
      <c r="D31" s="150"/>
      <c r="E31" s="150"/>
      <c r="F31" s="150"/>
      <c r="G31" s="150"/>
      <c r="H31" s="150"/>
    </row>
    <row r="32" spans="1:8" ht="19.5" customHeight="1">
      <c r="A32" s="137" t="s">
        <v>340</v>
      </c>
      <c r="B32" s="137"/>
      <c r="C32" s="138"/>
      <c r="D32" s="138"/>
      <c r="E32" s="138"/>
      <c r="F32" s="138"/>
      <c r="G32" s="138"/>
      <c r="H32" s="138"/>
    </row>
    <row r="33" spans="3:8" ht="19.5" customHeight="1">
      <c r="C33" s="64"/>
      <c r="D33" s="64"/>
      <c r="E33" s="64"/>
      <c r="F33" s="64"/>
      <c r="G33" s="64"/>
      <c r="H33" s="64"/>
    </row>
    <row r="34" spans="3:8" ht="19.5" customHeight="1">
      <c r="C34" s="64"/>
      <c r="D34" s="64"/>
      <c r="E34" s="64"/>
      <c r="F34" s="64"/>
      <c r="G34" s="64"/>
      <c r="H34" s="64"/>
    </row>
    <row r="35" spans="3:8" ht="19.5" customHeight="1">
      <c r="C35" s="64"/>
      <c r="D35" s="64"/>
      <c r="E35" s="64"/>
      <c r="F35" s="64"/>
      <c r="G35" s="64"/>
      <c r="H35" s="64"/>
    </row>
    <row r="36" spans="3:8" ht="19.5" customHeight="1">
      <c r="C36" s="64"/>
      <c r="D36" s="64"/>
      <c r="E36" s="64"/>
      <c r="F36" s="64"/>
      <c r="G36" s="64"/>
      <c r="H36" s="64"/>
    </row>
    <row r="37" spans="3:8" ht="19.5" customHeight="1">
      <c r="C37" s="64"/>
      <c r="D37" s="64"/>
      <c r="E37" s="64"/>
      <c r="F37" s="64"/>
      <c r="G37" s="64"/>
      <c r="H37" s="64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</sheetData>
  <sheetProtection/>
  <mergeCells count="16">
    <mergeCell ref="A14:B14"/>
    <mergeCell ref="A18:H18"/>
    <mergeCell ref="A8:B8"/>
    <mergeCell ref="A9:B9"/>
    <mergeCell ref="A10:B10"/>
    <mergeCell ref="A11:B11"/>
    <mergeCell ref="A12:B12"/>
    <mergeCell ref="A13:B13"/>
    <mergeCell ref="A2:B2"/>
    <mergeCell ref="A3:B3"/>
    <mergeCell ref="A6:B7"/>
    <mergeCell ref="A4:H4"/>
    <mergeCell ref="D6:E6"/>
    <mergeCell ref="F6:H6"/>
    <mergeCell ref="C6:C7"/>
    <mergeCell ref="C2:H2"/>
  </mergeCells>
  <dataValidations count="1">
    <dataValidation type="whole" allowBlank="1" showInputMessage="1" showErrorMessage="1" errorTitle="NO ERRORS" error="No  decimal is allowed. Use whole numbers only." sqref="C20:C21 C26">
      <formula1>0</formula1>
      <formula2>500000000</formula2>
    </dataValidation>
  </dataValidations>
  <hyperlinks>
    <hyperlink ref="C20" location="'Fringes &amp; NonPersonnel'!C91" display="'Fringes &amp; NonPersonnel'!C91"/>
  </hyperlinks>
  <printOptions horizontalCentered="1" verticalCentered="1"/>
  <pageMargins left="0.5" right="0.75" top="0.5" bottom="0.5" header="0.5" footer="0.5"/>
  <pageSetup fitToHeight="1" fitToWidth="1" horizontalDpi="600" verticalDpi="600" orientation="landscape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8"/>
  <sheetViews>
    <sheetView zoomScalePageLayoutView="0" workbookViewId="0" topLeftCell="A1">
      <selection activeCell="H45" sqref="H45"/>
    </sheetView>
  </sheetViews>
  <sheetFormatPr defaultColWidth="9.140625" defaultRowHeight="12.75"/>
  <cols>
    <col min="1" max="1" width="10.57421875" style="51" customWidth="1"/>
    <col min="2" max="2" width="18.57421875" style="51" customWidth="1"/>
    <col min="3" max="3" width="10.57421875" style="51" customWidth="1"/>
    <col min="4" max="5" width="5.8515625" style="51" customWidth="1"/>
    <col min="6" max="6" width="6.8515625" style="51" customWidth="1"/>
    <col min="7" max="7" width="9.140625" style="51" customWidth="1"/>
    <col min="8" max="8" width="8.00390625" style="51" customWidth="1"/>
    <col min="9" max="9" width="9.140625" style="51" customWidth="1"/>
    <col min="10" max="10" width="4.8515625" style="51" customWidth="1"/>
    <col min="11" max="11" width="20.57421875" style="51" customWidth="1"/>
  </cols>
  <sheetData>
    <row r="1" spans="1:11" s="34" customFormat="1" ht="18" customHeight="1">
      <c r="A1" s="666" t="s">
        <v>157</v>
      </c>
      <c r="B1" s="667"/>
      <c r="C1" s="667"/>
      <c r="D1" s="668"/>
      <c r="E1" s="668"/>
      <c r="F1" s="668"/>
      <c r="G1" s="668"/>
      <c r="H1" s="669"/>
      <c r="I1" s="65" t="s">
        <v>158</v>
      </c>
      <c r="J1" s="66"/>
      <c r="K1" s="67"/>
    </row>
    <row r="2" spans="1:11" s="34" customFormat="1" ht="18" customHeight="1">
      <c r="A2" s="670"/>
      <c r="B2" s="671"/>
      <c r="C2" s="671"/>
      <c r="D2" s="672"/>
      <c r="E2" s="672"/>
      <c r="F2" s="672"/>
      <c r="G2" s="672"/>
      <c r="H2" s="673"/>
      <c r="I2" s="68" t="s">
        <v>372</v>
      </c>
      <c r="J2" s="62"/>
      <c r="K2" s="69"/>
    </row>
    <row r="3" spans="1:11" s="34" customFormat="1" ht="23.25" customHeight="1">
      <c r="A3" s="680" t="s">
        <v>159</v>
      </c>
      <c r="B3" s="681"/>
      <c r="C3" s="681"/>
      <c r="D3" s="681"/>
      <c r="E3" s="70"/>
      <c r="F3" s="678" t="s">
        <v>160</v>
      </c>
      <c r="G3" s="677"/>
      <c r="H3" s="677"/>
      <c r="I3" s="677"/>
      <c r="J3" s="677"/>
      <c r="K3" s="679"/>
    </row>
    <row r="4" spans="1:11" s="34" customFormat="1" ht="18" customHeight="1">
      <c r="A4" s="71"/>
      <c r="B4" s="72" t="s">
        <v>161</v>
      </c>
      <c r="C4" s="72"/>
      <c r="D4" s="72"/>
      <c r="E4" s="73"/>
      <c r="F4" s="74" t="s">
        <v>162</v>
      </c>
      <c r="G4" s="75"/>
      <c r="H4" s="75"/>
      <c r="I4" s="76"/>
      <c r="J4" s="76"/>
      <c r="K4" s="77"/>
    </row>
    <row r="5" spans="1:11" s="34" customFormat="1" ht="18" customHeight="1">
      <c r="A5" s="71"/>
      <c r="B5" s="72" t="s">
        <v>163</v>
      </c>
      <c r="C5" s="72"/>
      <c r="D5" s="72"/>
      <c r="E5" s="73"/>
      <c r="F5" s="684" t="s">
        <v>262</v>
      </c>
      <c r="G5" s="685"/>
      <c r="H5" s="685"/>
      <c r="I5" s="685"/>
      <c r="J5" s="685"/>
      <c r="K5" s="686"/>
    </row>
    <row r="6" spans="1:11" s="34" customFormat="1" ht="18" customHeight="1">
      <c r="A6" s="78" t="s">
        <v>164</v>
      </c>
      <c r="B6" s="60" t="s">
        <v>165</v>
      </c>
      <c r="C6" s="60"/>
      <c r="D6" s="60"/>
      <c r="E6" s="79"/>
      <c r="F6" s="687"/>
      <c r="G6" s="688"/>
      <c r="H6" s="688"/>
      <c r="I6" s="688"/>
      <c r="J6" s="688"/>
      <c r="K6" s="689"/>
    </row>
    <row r="7" spans="1:11" s="34" customFormat="1" ht="18" customHeight="1">
      <c r="A7" s="80" t="s">
        <v>166</v>
      </c>
      <c r="B7" s="81"/>
      <c r="C7" s="81"/>
      <c r="D7" s="81"/>
      <c r="E7" s="81"/>
      <c r="F7" s="82"/>
      <c r="G7" s="81"/>
      <c r="H7" s="81"/>
      <c r="I7" s="72"/>
      <c r="J7" s="76"/>
      <c r="K7" s="83"/>
    </row>
    <row r="8" spans="1:11" s="34" customFormat="1" ht="18.75" customHeight="1">
      <c r="A8" s="682" t="s">
        <v>168</v>
      </c>
      <c r="B8" s="690" t="str">
        <f>Personnel!$C$1</f>
        <v>     </v>
      </c>
      <c r="C8" s="691"/>
      <c r="D8" s="691"/>
      <c r="E8" s="692"/>
      <c r="F8" s="82" t="s">
        <v>283</v>
      </c>
      <c r="G8" s="72"/>
      <c r="H8" s="72"/>
      <c r="I8" s="72"/>
      <c r="J8" s="72"/>
      <c r="K8" s="83"/>
    </row>
    <row r="9" spans="1:11" s="34" customFormat="1" ht="20.25" customHeight="1">
      <c r="A9" s="683"/>
      <c r="B9" s="693"/>
      <c r="C9" s="693"/>
      <c r="D9" s="693"/>
      <c r="E9" s="694"/>
      <c r="F9" s="84"/>
      <c r="G9" s="72" t="s">
        <v>169</v>
      </c>
      <c r="H9" s="72"/>
      <c r="I9" s="85" t="s">
        <v>167</v>
      </c>
      <c r="J9" s="72"/>
      <c r="K9" s="83"/>
    </row>
    <row r="10" spans="1:11" s="34" customFormat="1" ht="19.5" customHeight="1">
      <c r="A10" s="61" t="s">
        <v>170</v>
      </c>
      <c r="B10" s="62"/>
      <c r="C10" s="676"/>
      <c r="D10" s="677"/>
      <c r="E10" s="86"/>
      <c r="F10" s="84" t="s">
        <v>164</v>
      </c>
      <c r="G10" s="72" t="s">
        <v>171</v>
      </c>
      <c r="H10" s="72"/>
      <c r="I10" s="84" t="str">
        <f>IF('COVER PAGE'!$E$12="X",'COVER PAGE'!$E$12," ")</f>
        <v> </v>
      </c>
      <c r="J10" s="73" t="s">
        <v>57</v>
      </c>
      <c r="K10" s="83"/>
    </row>
    <row r="11" spans="1:11" s="34" customFormat="1" ht="19.5" customHeight="1">
      <c r="A11" s="674" t="s">
        <v>172</v>
      </c>
      <c r="B11" s="675"/>
      <c r="C11" s="675"/>
      <c r="D11" s="675"/>
      <c r="E11" s="87"/>
      <c r="F11" s="84"/>
      <c r="G11" s="72" t="s">
        <v>173</v>
      </c>
      <c r="H11" s="72"/>
      <c r="I11" s="84" t="s">
        <v>390</v>
      </c>
      <c r="J11" s="73" t="s">
        <v>56</v>
      </c>
      <c r="K11" s="83"/>
    </row>
    <row r="12" spans="1:11" s="34" customFormat="1" ht="18" customHeight="1">
      <c r="A12" s="88" t="s">
        <v>174</v>
      </c>
      <c r="B12" s="695" t="str">
        <f>IF('COVER PAGE'!$D$6=0,"  ",('COVER PAGE'!$D$6))</f>
        <v>  </v>
      </c>
      <c r="C12" s="695"/>
      <c r="D12" s="695"/>
      <c r="E12" s="696"/>
      <c r="F12" s="697" t="s">
        <v>281</v>
      </c>
      <c r="G12" s="698"/>
      <c r="H12" s="698"/>
      <c r="I12" s="699"/>
      <c r="J12" s="700"/>
      <c r="K12" s="701"/>
    </row>
    <row r="13" spans="1:11" s="34" customFormat="1" ht="18" customHeight="1">
      <c r="A13" s="88" t="s">
        <v>154</v>
      </c>
      <c r="B13" s="695" t="str">
        <f>IF('COVER PAGE'!G6=0,"  ",('COVER PAGE'!G6))</f>
        <v>  </v>
      </c>
      <c r="C13" s="695"/>
      <c r="D13" s="695"/>
      <c r="E13" s="696"/>
      <c r="F13" s="702"/>
      <c r="G13" s="671"/>
      <c r="H13" s="671"/>
      <c r="I13" s="671"/>
      <c r="J13" s="672"/>
      <c r="K13" s="703"/>
    </row>
    <row r="14" spans="1:11" s="34" customFormat="1" ht="18" customHeight="1">
      <c r="A14" s="88" t="s">
        <v>176</v>
      </c>
      <c r="B14" s="719" t="s">
        <v>177</v>
      </c>
      <c r="C14" s="719"/>
      <c r="D14" s="719"/>
      <c r="E14" s="89"/>
      <c r="F14" s="720" t="s">
        <v>355</v>
      </c>
      <c r="G14" s="705"/>
      <c r="H14" s="705"/>
      <c r="I14" s="705"/>
      <c r="J14" s="90"/>
      <c r="K14" s="77"/>
    </row>
    <row r="15" spans="1:11" s="34" customFormat="1" ht="18" customHeight="1">
      <c r="A15" s="88" t="s">
        <v>178</v>
      </c>
      <c r="B15" s="72" t="s">
        <v>179</v>
      </c>
      <c r="C15" s="91" t="s">
        <v>180</v>
      </c>
      <c r="D15" s="92" t="str">
        <f>IF('COVER PAGE'!$I$6=0,"   ",('COVER PAGE'!$I$6))</f>
        <v>   </v>
      </c>
      <c r="E15" s="92"/>
      <c r="F15" s="93" t="s">
        <v>181</v>
      </c>
      <c r="G15" s="72"/>
      <c r="H15" s="72"/>
      <c r="I15" s="55"/>
      <c r="J15" s="55"/>
      <c r="K15" s="56"/>
    </row>
    <row r="16" spans="1:11" s="34" customFormat="1" ht="18" customHeight="1">
      <c r="A16" s="88" t="s">
        <v>182</v>
      </c>
      <c r="B16" s="72" t="s">
        <v>183</v>
      </c>
      <c r="C16" s="72"/>
      <c r="D16" s="72"/>
      <c r="E16" s="72"/>
      <c r="F16" s="94"/>
      <c r="G16" s="73" t="s">
        <v>184</v>
      </c>
      <c r="H16" s="72"/>
      <c r="I16" s="55"/>
      <c r="J16" s="55"/>
      <c r="K16" s="56"/>
    </row>
    <row r="17" spans="1:11" s="34" customFormat="1" ht="18" customHeight="1">
      <c r="A17" s="95" t="s">
        <v>185</v>
      </c>
      <c r="B17" s="76"/>
      <c r="C17" s="76"/>
      <c r="D17" s="76"/>
      <c r="E17" s="96"/>
      <c r="F17" s="94"/>
      <c r="G17" s="79" t="s">
        <v>186</v>
      </c>
      <c r="H17" s="60"/>
      <c r="I17" s="57"/>
      <c r="J17" s="57"/>
      <c r="K17" s="58"/>
    </row>
    <row r="18" spans="1:11" s="34" customFormat="1" ht="18" customHeight="1">
      <c r="A18" s="710" t="str">
        <f>IF('COVER PAGE'!I5=0,"   ",'COVER PAGE'!I5)</f>
        <v>   </v>
      </c>
      <c r="B18" s="711"/>
      <c r="C18" s="711"/>
      <c r="D18" s="711"/>
      <c r="E18" s="98"/>
      <c r="F18" s="99" t="s">
        <v>187</v>
      </c>
      <c r="G18" s="62"/>
      <c r="H18" s="62"/>
      <c r="I18" s="724" t="s">
        <v>188</v>
      </c>
      <c r="J18" s="725"/>
      <c r="K18" s="726"/>
    </row>
    <row r="19" spans="1:11" s="34" customFormat="1" ht="18" customHeight="1">
      <c r="A19" s="80" t="s">
        <v>356</v>
      </c>
      <c r="B19" s="72"/>
      <c r="C19" s="72"/>
      <c r="D19" s="72"/>
      <c r="E19" s="72"/>
      <c r="F19" s="74" t="s">
        <v>189</v>
      </c>
      <c r="G19" s="76"/>
      <c r="H19" s="76"/>
      <c r="I19" s="76"/>
      <c r="J19" s="76"/>
      <c r="K19" s="100"/>
    </row>
    <row r="20" spans="1:11" s="34" customFormat="1" ht="18" customHeight="1">
      <c r="A20" s="101" t="s">
        <v>390</v>
      </c>
      <c r="B20" s="72" t="s">
        <v>190</v>
      </c>
      <c r="C20" s="72"/>
      <c r="D20" s="72"/>
      <c r="E20" s="72"/>
      <c r="F20" s="712" t="s">
        <v>191</v>
      </c>
      <c r="G20" s="711"/>
      <c r="H20" s="711"/>
      <c r="I20" s="711"/>
      <c r="J20" s="711"/>
      <c r="K20" s="713"/>
    </row>
    <row r="21" spans="1:11" s="34" customFormat="1" ht="18" customHeight="1">
      <c r="A21" s="101" t="str">
        <f>IF('COVER PAGE'!E21=0,"   ",'COVER PAGE'!E21)</f>
        <v>   </v>
      </c>
      <c r="B21" s="72" t="s">
        <v>192</v>
      </c>
      <c r="C21" s="72"/>
      <c r="D21" s="72"/>
      <c r="E21" s="72"/>
      <c r="F21" s="74" t="s">
        <v>193</v>
      </c>
      <c r="G21" s="76"/>
      <c r="H21" s="76"/>
      <c r="I21" s="76"/>
      <c r="J21" s="76"/>
      <c r="K21" s="77"/>
    </row>
    <row r="22" spans="1:11" s="34" customFormat="1" ht="18" customHeight="1">
      <c r="A22" s="101" t="str">
        <f>IF('COVER PAGE'!E22=0,"   ",('COVER PAGE'!E22))</f>
        <v>   </v>
      </c>
      <c r="B22" s="72" t="s">
        <v>194</v>
      </c>
      <c r="C22" s="72"/>
      <c r="D22" s="72"/>
      <c r="E22" s="72"/>
      <c r="F22" s="102" t="s">
        <v>195</v>
      </c>
      <c r="G22" s="72"/>
      <c r="H22" s="72"/>
      <c r="I22" s="72"/>
      <c r="J22" s="72"/>
      <c r="K22" s="83"/>
    </row>
    <row r="23" spans="1:11" s="34" customFormat="1" ht="18" customHeight="1">
      <c r="A23" s="97" t="str">
        <f>IF('COVER PAGE'!E23=0,"   ",('COVER PAGE'!E23))</f>
        <v>   </v>
      </c>
      <c r="B23" s="60" t="s">
        <v>247</v>
      </c>
      <c r="C23" s="714" t="str">
        <f>IF('COVER PAGE'!$G$23=0,"   ",'COVER PAGE'!$G$23)</f>
        <v> </v>
      </c>
      <c r="D23" s="715"/>
      <c r="E23" s="103"/>
      <c r="F23" s="102" t="s">
        <v>196</v>
      </c>
      <c r="G23" s="72"/>
      <c r="H23" s="72"/>
      <c r="I23" s="72"/>
      <c r="J23" s="72"/>
      <c r="K23" s="83"/>
    </row>
    <row r="24" spans="1:11" s="34" customFormat="1" ht="18" customHeight="1">
      <c r="A24" s="80" t="s">
        <v>197</v>
      </c>
      <c r="B24" s="72"/>
      <c r="C24" s="72"/>
      <c r="D24" s="72"/>
      <c r="E24" s="72"/>
      <c r="F24" s="84" t="str">
        <f>SF424!I10</f>
        <v> </v>
      </c>
      <c r="G24" s="72" t="s">
        <v>198</v>
      </c>
      <c r="H24" s="72"/>
      <c r="I24" s="72"/>
      <c r="J24" s="72"/>
      <c r="K24" s="83"/>
    </row>
    <row r="25" spans="1:11" s="34" customFormat="1" ht="18" customHeight="1">
      <c r="A25" s="88" t="s">
        <v>199</v>
      </c>
      <c r="B25" s="104">
        <v>41244</v>
      </c>
      <c r="C25" s="91" t="s">
        <v>200</v>
      </c>
      <c r="D25" s="727">
        <v>41608</v>
      </c>
      <c r="E25" s="728"/>
      <c r="F25" s="105" t="str">
        <f>SF424!I11</f>
        <v>x</v>
      </c>
      <c r="G25" s="60" t="s">
        <v>201</v>
      </c>
      <c r="H25" s="60"/>
      <c r="I25" s="60"/>
      <c r="J25" s="60"/>
      <c r="K25" s="106"/>
    </row>
    <row r="26" spans="1:11" s="34" customFormat="1" ht="18" customHeight="1">
      <c r="A26" s="738" t="s">
        <v>202</v>
      </c>
      <c r="B26" s="676"/>
      <c r="C26" s="676"/>
      <c r="D26" s="676"/>
      <c r="E26" s="107"/>
      <c r="F26" s="704" t="s">
        <v>280</v>
      </c>
      <c r="G26" s="705"/>
      <c r="H26" s="705"/>
      <c r="I26" s="705"/>
      <c r="J26" s="705"/>
      <c r="K26" s="706"/>
    </row>
    <row r="27" spans="1:11" s="34" customFormat="1" ht="18" customHeight="1">
      <c r="A27" s="59" t="s">
        <v>203</v>
      </c>
      <c r="B27" s="60"/>
      <c r="C27" s="721">
        <f>SF424A!$F$14</f>
        <v>84000</v>
      </c>
      <c r="D27" s="722"/>
      <c r="E27" s="723"/>
      <c r="F27" s="707"/>
      <c r="G27" s="708"/>
      <c r="H27" s="708"/>
      <c r="I27" s="708"/>
      <c r="J27" s="708"/>
      <c r="K27" s="709"/>
    </row>
    <row r="28" spans="1:11" s="34" customFormat="1" ht="18" customHeight="1">
      <c r="A28" s="61" t="s">
        <v>317</v>
      </c>
      <c r="B28" s="62"/>
      <c r="C28" s="721">
        <f>SF424A!$G$14</f>
        <v>0</v>
      </c>
      <c r="D28" s="722"/>
      <c r="E28" s="723"/>
      <c r="F28" s="102"/>
      <c r="G28" s="729"/>
      <c r="H28" s="729"/>
      <c r="I28" s="729"/>
      <c r="J28" s="729"/>
      <c r="K28" s="730"/>
    </row>
    <row r="29" spans="1:11" s="34" customFormat="1" ht="18" customHeight="1">
      <c r="A29" s="61" t="s">
        <v>204</v>
      </c>
      <c r="B29" s="62"/>
      <c r="C29" s="716"/>
      <c r="D29" s="717"/>
      <c r="E29" s="718"/>
      <c r="F29" s="102"/>
      <c r="G29" s="729"/>
      <c r="H29" s="729"/>
      <c r="I29" s="729"/>
      <c r="J29" s="729"/>
      <c r="K29" s="730"/>
    </row>
    <row r="30" spans="1:11" s="34" customFormat="1" ht="18" customHeight="1">
      <c r="A30" s="61" t="s">
        <v>205</v>
      </c>
      <c r="B30" s="62"/>
      <c r="C30" s="716"/>
      <c r="D30" s="717"/>
      <c r="E30" s="718"/>
      <c r="F30" s="93"/>
      <c r="G30" s="671"/>
      <c r="H30" s="671"/>
      <c r="I30" s="671"/>
      <c r="J30" s="671"/>
      <c r="K30" s="731"/>
    </row>
    <row r="31" spans="1:11" s="34" customFormat="1" ht="18" customHeight="1">
      <c r="A31" s="61" t="s">
        <v>206</v>
      </c>
      <c r="B31" s="62"/>
      <c r="C31" s="716"/>
      <c r="D31" s="717"/>
      <c r="E31" s="718"/>
      <c r="F31" s="737" t="s">
        <v>257</v>
      </c>
      <c r="G31" s="708"/>
      <c r="H31" s="708"/>
      <c r="I31" s="708"/>
      <c r="J31" s="708"/>
      <c r="K31" s="709"/>
    </row>
    <row r="32" spans="1:11" s="34" customFormat="1" ht="18" customHeight="1">
      <c r="A32" s="61" t="s">
        <v>207</v>
      </c>
      <c r="B32" s="62"/>
      <c r="C32" s="716"/>
      <c r="D32" s="717"/>
      <c r="E32" s="718"/>
      <c r="F32" s="84" t="e">
        <f>IF('COVER PAGE'!#REF!=0,"   ",('COVER PAGE'!#REF!))</f>
        <v>#REF!</v>
      </c>
      <c r="G32" s="108" t="s">
        <v>208</v>
      </c>
      <c r="H32" s="108"/>
      <c r="I32" s="72"/>
      <c r="J32" s="72"/>
      <c r="K32" s="83"/>
    </row>
    <row r="33" spans="1:11" s="34" customFormat="1" ht="18" customHeight="1">
      <c r="A33" s="61" t="s">
        <v>209</v>
      </c>
      <c r="B33" s="62"/>
      <c r="C33" s="716">
        <f>SUM(C27:E32)</f>
        <v>84000</v>
      </c>
      <c r="D33" s="717"/>
      <c r="E33" s="718"/>
      <c r="F33" s="84" t="s">
        <v>390</v>
      </c>
      <c r="G33" s="60" t="s">
        <v>150</v>
      </c>
      <c r="H33" s="60"/>
      <c r="I33" s="60"/>
      <c r="J33" s="60"/>
      <c r="K33" s="106"/>
    </row>
    <row r="34" spans="1:11" s="34" customFormat="1" ht="18" customHeight="1">
      <c r="A34" s="109" t="s">
        <v>284</v>
      </c>
      <c r="B34" s="72"/>
      <c r="C34" s="72"/>
      <c r="D34" s="72"/>
      <c r="E34" s="72"/>
      <c r="F34" s="72"/>
      <c r="G34" s="72"/>
      <c r="H34" s="72"/>
      <c r="I34" s="72"/>
      <c r="J34" s="72"/>
      <c r="K34" s="83"/>
    </row>
    <row r="35" spans="1:11" s="34" customFormat="1" ht="18" customHeight="1">
      <c r="A35" s="109" t="s">
        <v>258</v>
      </c>
      <c r="B35" s="72"/>
      <c r="C35" s="72"/>
      <c r="D35" s="72"/>
      <c r="E35" s="72"/>
      <c r="F35" s="72"/>
      <c r="G35" s="72"/>
      <c r="H35" s="72"/>
      <c r="I35" s="72"/>
      <c r="J35" s="72"/>
      <c r="K35" s="83"/>
    </row>
    <row r="36" spans="1:11" s="34" customFormat="1" ht="18" customHeight="1" thickBot="1">
      <c r="A36" s="109" t="s">
        <v>316</v>
      </c>
      <c r="B36" s="72"/>
      <c r="C36" s="72"/>
      <c r="D36" s="72"/>
      <c r="E36" s="72"/>
      <c r="F36" s="72"/>
      <c r="G36" s="72"/>
      <c r="H36" s="72"/>
      <c r="I36" s="72"/>
      <c r="J36" s="72"/>
      <c r="K36" s="83"/>
    </row>
    <row r="37" spans="1:11" s="34" customFormat="1" ht="22.5" customHeight="1">
      <c r="A37" s="739" t="s">
        <v>282</v>
      </c>
      <c r="B37" s="740"/>
      <c r="C37" s="740"/>
      <c r="D37" s="740"/>
      <c r="E37" s="740"/>
      <c r="F37" s="741"/>
      <c r="G37" s="739" t="s">
        <v>314</v>
      </c>
      <c r="H37" s="740"/>
      <c r="I37" s="740"/>
      <c r="J37" s="740"/>
      <c r="K37" s="741"/>
    </row>
    <row r="38" spans="1:11" s="35" customFormat="1" ht="18" customHeight="1">
      <c r="A38" s="61" t="s">
        <v>210</v>
      </c>
      <c r="B38" s="110"/>
      <c r="C38" s="111" t="s">
        <v>211</v>
      </c>
      <c r="D38" s="732"/>
      <c r="E38" s="733"/>
      <c r="F38" s="734"/>
      <c r="G38" s="71" t="s">
        <v>210</v>
      </c>
      <c r="H38" s="63"/>
      <c r="I38" s="111" t="s">
        <v>211</v>
      </c>
      <c r="J38" s="732"/>
      <c r="K38" s="734"/>
    </row>
    <row r="39" spans="1:11" s="35" customFormat="1" ht="18" customHeight="1">
      <c r="A39" s="61" t="s">
        <v>315</v>
      </c>
      <c r="B39" s="732"/>
      <c r="C39" s="742"/>
      <c r="D39" s="111" t="s">
        <v>36</v>
      </c>
      <c r="E39" s="743"/>
      <c r="F39" s="734"/>
      <c r="G39" s="71" t="s">
        <v>315</v>
      </c>
      <c r="H39" s="732"/>
      <c r="I39" s="742"/>
      <c r="J39" s="111" t="s">
        <v>36</v>
      </c>
      <c r="K39" s="112"/>
    </row>
    <row r="40" spans="1:11" s="35" customFormat="1" ht="18" customHeight="1">
      <c r="A40" s="61" t="s">
        <v>138</v>
      </c>
      <c r="B40" s="732" t="s">
        <v>392</v>
      </c>
      <c r="C40" s="733"/>
      <c r="D40" s="733"/>
      <c r="E40" s="733"/>
      <c r="F40" s="734"/>
      <c r="G40" s="71" t="s">
        <v>138</v>
      </c>
      <c r="H40" s="732" t="s">
        <v>393</v>
      </c>
      <c r="I40" s="733"/>
      <c r="J40" s="733"/>
      <c r="K40" s="734"/>
    </row>
    <row r="41" spans="1:11" s="35" customFormat="1" ht="18" customHeight="1" thickBot="1">
      <c r="A41" s="113" t="s">
        <v>279</v>
      </c>
      <c r="B41" s="735" t="str">
        <f>IF(C28&gt;=ROUND(C27/3,0)," ","DO NOT SIGN, YOUR NFS IS INSUFFICIENT")</f>
        <v>DO NOT SIGN, YOUR NFS IS INSUFFICIENT</v>
      </c>
      <c r="C41" s="735"/>
      <c r="D41" s="735"/>
      <c r="E41" s="735"/>
      <c r="F41" s="736"/>
      <c r="G41" s="113" t="s">
        <v>279</v>
      </c>
      <c r="H41" s="735" t="str">
        <f>SF424!$B$41</f>
        <v>DO NOT SIGN, YOUR NFS IS INSUFFICIENT</v>
      </c>
      <c r="I41" s="735"/>
      <c r="J41" s="735"/>
      <c r="K41" s="736"/>
    </row>
    <row r="42" spans="1:11" ht="18" customHeight="1">
      <c r="A42" s="64" t="s">
        <v>339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</row>
    <row r="43" spans="1:11" ht="13.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</row>
    <row r="44" spans="1:11" ht="13.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</row>
    <row r="45" spans="1:11" ht="13.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</row>
    <row r="46" spans="1:11" ht="13.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</row>
    <row r="47" spans="1:11" ht="13.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</row>
    <row r="48" spans="1:11" ht="13.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 ht="13.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</row>
    <row r="50" spans="1:11" ht="13.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</row>
    <row r="51" spans="1:11" ht="13.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</row>
    <row r="52" spans="1:11" ht="13.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</row>
    <row r="53" spans="1:11" ht="13.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</row>
    <row r="54" spans="1:11" ht="13.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</row>
    <row r="55" spans="1:11" ht="13.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</row>
    <row r="56" spans="1:11" ht="13.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</row>
    <row r="57" spans="1:11" ht="13.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</row>
    <row r="58" spans="1:11" ht="13.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</row>
    <row r="59" spans="1:11" ht="13.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</row>
    <row r="60" spans="1:11" ht="13.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</row>
    <row r="61" spans="1:11" ht="13.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</row>
    <row r="62" spans="1:11" ht="13.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</row>
    <row r="63" spans="1:11" ht="13.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</row>
    <row r="64" spans="1:11" ht="13.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</row>
    <row r="65" spans="1:11" ht="13.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</row>
    <row r="66" spans="1:11" ht="13.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</row>
    <row r="67" spans="1:11" ht="13.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</row>
    <row r="68" spans="1:11" ht="13.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</row>
    <row r="69" spans="1:11" ht="13.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3.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3.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3.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3.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</row>
    <row r="74" spans="1:11" ht="13.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</row>
    <row r="75" spans="1:11" ht="13.5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</row>
    <row r="76" spans="1:11" ht="13.5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</row>
    <row r="77" spans="1:11" ht="13.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</row>
    <row r="78" spans="1:11" ht="13.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</row>
    <row r="79" spans="1:11" ht="13.5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</row>
    <row r="80" spans="1:11" ht="13.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</row>
    <row r="81" spans="1:11" ht="13.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</row>
    <row r="82" spans="1:11" ht="13.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</row>
    <row r="83" spans="1:11" ht="13.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</row>
    <row r="84" spans="1:11" ht="13.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</row>
    <row r="85" spans="1:11" ht="13.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</row>
    <row r="86" spans="1:11" ht="13.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</row>
    <row r="87" spans="1:11" ht="13.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</row>
    <row r="88" spans="1:11" ht="13.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</row>
    <row r="89" spans="1:11" ht="13.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</row>
    <row r="90" spans="1:11" ht="13.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</row>
    <row r="91" spans="1:11" ht="13.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</row>
    <row r="92" spans="1:11" ht="13.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</row>
    <row r="93" spans="1:11" ht="13.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</row>
    <row r="94" spans="1:11" ht="13.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</row>
    <row r="95" spans="1:11" ht="13.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</row>
    <row r="96" spans="1:11" ht="13.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</row>
    <row r="97" spans="1:11" ht="13.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</row>
    <row r="98" spans="1:11" ht="13.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</row>
    <row r="99" spans="1:11" ht="13.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</row>
    <row r="100" spans="1:11" ht="13.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</row>
    <row r="101" spans="1:11" ht="13.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</row>
    <row r="102" spans="1:11" ht="13.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</row>
    <row r="103" spans="1:11" ht="13.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</row>
    <row r="104" spans="1:11" ht="13.5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</row>
    <row r="105" spans="1:11" ht="13.5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</row>
    <row r="106" spans="1:11" ht="13.5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</row>
    <row r="107" spans="1:11" ht="13.5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</row>
    <row r="108" spans="1:11" ht="13.5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</row>
    <row r="109" spans="1:11" ht="13.5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</row>
    <row r="110" spans="1:11" ht="13.5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</row>
    <row r="111" spans="1:11" ht="13.5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</row>
    <row r="112" spans="1:11" ht="13.5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</row>
    <row r="113" spans="1:11" ht="13.5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</row>
    <row r="114" spans="1:11" ht="13.5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</row>
    <row r="115" spans="1:11" ht="13.5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</row>
    <row r="116" spans="1:11" ht="13.5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</row>
    <row r="117" spans="1:11" ht="13.5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</row>
    <row r="118" spans="1:11" ht="13.5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</row>
    <row r="119" spans="1:11" ht="13.5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</row>
    <row r="120" spans="1:11" ht="13.5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</row>
    <row r="121" spans="1:11" ht="13.5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</row>
    <row r="122" spans="1:11" ht="13.5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</row>
    <row r="123" spans="1:11" ht="13.5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</row>
    <row r="124" spans="1:11" ht="13.5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</row>
    <row r="125" spans="1:11" ht="13.5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</row>
    <row r="126" spans="1:11" ht="13.5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</row>
    <row r="127" spans="1:11" ht="13.5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</row>
    <row r="128" spans="1:11" ht="13.5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</row>
    <row r="129" spans="1:11" ht="13.5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</row>
    <row r="130" spans="1:11" ht="13.5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</row>
    <row r="131" spans="1:11" ht="13.5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</row>
    <row r="132" spans="1:11" ht="13.5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</row>
    <row r="133" spans="1:11" ht="13.5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</row>
    <row r="134" spans="1:11" ht="13.5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</row>
    <row r="135" spans="1:11" ht="13.5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</row>
    <row r="136" spans="1:11" ht="13.5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</row>
    <row r="137" spans="1:11" ht="13.5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</row>
    <row r="138" spans="1:11" ht="13.5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</row>
    <row r="139" spans="1:11" ht="13.5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</row>
    <row r="140" spans="1:11" ht="13.5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</row>
    <row r="141" spans="1:11" ht="13.5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</row>
    <row r="142" spans="1:11" ht="13.5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</row>
    <row r="143" spans="1:11" ht="13.5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</row>
    <row r="144" spans="1:11" ht="13.5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</row>
    <row r="145" spans="1:11" ht="13.5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</row>
    <row r="146" spans="1:11" ht="13.5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</row>
    <row r="147" spans="1:11" ht="13.5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</row>
    <row r="148" spans="1:11" ht="13.5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</row>
    <row r="149" spans="1:11" ht="13.5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</row>
    <row r="150" spans="1:11" ht="13.5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</row>
    <row r="151" spans="1:11" ht="13.5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</row>
    <row r="152" spans="1:11" ht="13.5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</row>
    <row r="153" spans="1:11" ht="13.5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</row>
    <row r="154" spans="1:11" ht="13.5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</row>
    <row r="155" spans="1:11" ht="13.5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</row>
    <row r="156" spans="1:11" ht="13.5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</row>
    <row r="157" spans="1:11" ht="13.5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</row>
    <row r="158" spans="1:11" ht="13.5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</row>
    <row r="159" spans="1:11" ht="13.5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</row>
    <row r="160" spans="1:11" ht="13.5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</row>
    <row r="161" spans="1:11" ht="13.5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</row>
    <row r="162" spans="1:11" ht="13.5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</row>
    <row r="163" spans="1:11" ht="13.5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</row>
    <row r="164" spans="1:11" ht="13.5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</row>
    <row r="165" spans="1:11" ht="13.5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</row>
    <row r="166" spans="1:11" ht="13.5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</row>
    <row r="167" spans="1:11" ht="13.5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</row>
    <row r="168" spans="1:11" ht="13.5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</row>
    <row r="169" spans="1:11" ht="13.5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</row>
    <row r="170" spans="1:11" ht="13.5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</row>
    <row r="171" spans="1:11" ht="13.5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</row>
    <row r="172" spans="1:11" ht="13.5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</row>
    <row r="173" spans="1:11" ht="13.5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</row>
    <row r="174" spans="1:11" ht="13.5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</row>
    <row r="175" spans="1:11" ht="13.5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</row>
    <row r="176" spans="1:11" ht="13.5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</row>
    <row r="177" spans="1:11" ht="13.5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</row>
    <row r="178" spans="1:11" ht="13.5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</row>
    <row r="179" spans="1:11" ht="13.5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</row>
    <row r="180" spans="1:11" ht="13.5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</row>
    <row r="181" spans="1:11" ht="13.5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</row>
    <row r="182" spans="1:11" ht="13.5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</row>
    <row r="183" spans="1:11" ht="13.5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</row>
    <row r="184" spans="1:11" ht="13.5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</row>
    <row r="185" spans="1:11" ht="13.5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</row>
    <row r="186" spans="1:11" ht="13.5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</row>
    <row r="187" spans="1:11" ht="13.5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</row>
    <row r="188" spans="1:11" ht="13.5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</row>
    <row r="189" spans="1:11" ht="13.5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</row>
    <row r="190" spans="1:11" ht="13.5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</row>
    <row r="191" spans="1:11" ht="13.5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</row>
    <row r="192" spans="1:11" ht="13.5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</row>
    <row r="193" spans="1:11" ht="13.5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</row>
    <row r="194" spans="1:11" ht="13.5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</row>
    <row r="195" spans="1:11" ht="13.5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</row>
    <row r="196" spans="1:11" ht="13.5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</row>
    <row r="197" spans="1:11" ht="13.5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</row>
    <row r="198" spans="1:11" ht="13.5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</row>
    <row r="199" spans="1:11" ht="13.5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</row>
    <row r="200" spans="1:11" ht="13.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</row>
    <row r="201" spans="1:11" ht="13.5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</row>
    <row r="202" spans="1:11" ht="13.5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</row>
    <row r="203" spans="1:11" ht="13.5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</row>
    <row r="204" spans="1:11" ht="13.5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</row>
    <row r="205" spans="1:11" ht="13.5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</row>
    <row r="206" spans="1:11" ht="13.5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</row>
    <row r="207" spans="1:11" ht="13.5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</row>
    <row r="208" spans="1:11" ht="13.5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</row>
    <row r="209" spans="1:11" ht="13.5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</row>
    <row r="210" spans="1:11" ht="13.5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</row>
    <row r="211" spans="1:11" ht="13.5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</row>
    <row r="212" spans="1:11" ht="13.5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</row>
    <row r="213" spans="1:11" ht="13.5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</row>
    <row r="214" spans="1:11" ht="13.5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</row>
    <row r="215" spans="1:11" ht="13.5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</row>
    <row r="216" spans="1:11" ht="13.5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</row>
    <row r="217" spans="1:11" ht="13.5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</row>
    <row r="218" spans="1:11" ht="13.5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</row>
    <row r="219" spans="1:11" ht="13.5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</row>
    <row r="220" spans="1:11" ht="13.5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</row>
    <row r="221" spans="1:11" ht="13.5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</row>
    <row r="222" spans="1:11" ht="13.5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</row>
    <row r="223" spans="1:11" ht="13.5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</row>
    <row r="224" spans="1:11" ht="13.5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</row>
    <row r="225" spans="1:11" ht="13.5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</row>
    <row r="226" spans="1:11" ht="13.5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</row>
    <row r="227" spans="1:11" ht="13.5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</row>
    <row r="228" spans="1:11" ht="13.5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</row>
    <row r="229" spans="1:11" ht="13.5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</row>
    <row r="230" spans="1:11" ht="13.5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</row>
    <row r="231" spans="1:11" ht="13.5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</row>
    <row r="232" spans="1:11" ht="13.5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</row>
    <row r="233" spans="1:11" ht="13.5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</row>
    <row r="234" spans="1:11" ht="13.5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</row>
    <row r="235" spans="1:11" ht="13.5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</row>
    <row r="236" spans="1:11" ht="13.5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</row>
    <row r="237" spans="1:11" ht="13.5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</row>
    <row r="238" spans="1:11" ht="13.5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</row>
    <row r="239" spans="1:11" ht="13.5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</row>
    <row r="240" spans="1:11" ht="13.5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</row>
    <row r="241" spans="1:11" ht="13.5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</row>
    <row r="242" spans="1:11" ht="13.5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</row>
    <row r="243" spans="1:11" ht="13.5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</row>
    <row r="244" spans="1:11" ht="13.5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</row>
    <row r="245" spans="1:11" ht="13.5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</row>
    <row r="246" spans="1:11" ht="13.5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</row>
    <row r="247" spans="1:11" ht="13.5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</row>
    <row r="248" spans="1:11" ht="13.5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</row>
    <row r="249" spans="1:11" ht="13.5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</row>
    <row r="250" spans="1:11" ht="13.5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</row>
    <row r="251" spans="1:11" ht="13.5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</row>
    <row r="252" spans="1:11" ht="13.5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</row>
    <row r="253" spans="1:11" ht="13.5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</row>
    <row r="254" spans="1:11" ht="13.5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</row>
    <row r="255" spans="1:11" ht="13.5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</row>
    <row r="256" spans="1:11" ht="13.5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</row>
    <row r="257" spans="1:11" ht="13.5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</row>
    <row r="258" spans="1:11" ht="13.5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</row>
    <row r="259" spans="1:11" ht="13.5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</row>
    <row r="260" spans="1:11" ht="13.5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</row>
    <row r="261" spans="1:11" ht="13.5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</row>
    <row r="262" spans="1:11" ht="13.5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</row>
    <row r="263" spans="1:11" ht="13.5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</row>
    <row r="264" spans="1:11" ht="13.5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</row>
    <row r="265" spans="1:11" ht="13.5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</row>
    <row r="266" spans="1:11" ht="13.5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</row>
    <row r="267" spans="1:11" ht="13.5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</row>
    <row r="268" spans="1:11" ht="13.5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</row>
    <row r="269" spans="1:11" ht="13.5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</row>
    <row r="270" spans="1:11" ht="13.5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</row>
    <row r="271" spans="1:11" ht="13.5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</row>
    <row r="272" spans="1:11" ht="13.5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</row>
    <row r="273" spans="1:11" ht="13.5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</row>
    <row r="274" spans="1:11" ht="13.5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</row>
    <row r="275" spans="1:11" ht="13.5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</row>
    <row r="276" spans="1:11" ht="13.5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</row>
    <row r="277" spans="1:11" ht="13.5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</row>
    <row r="278" spans="1:11" ht="13.5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</row>
    <row r="279" spans="1:11" ht="13.5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</row>
    <row r="280" spans="1:11" ht="13.5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</row>
    <row r="281" spans="1:11" ht="13.5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</row>
    <row r="282" spans="1:11" ht="13.5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</row>
    <row r="283" spans="1:11" ht="13.5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</row>
    <row r="284" spans="1:11" ht="13.5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</row>
    <row r="285" spans="1:11" ht="13.5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</row>
    <row r="286" spans="1:11" ht="13.5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</row>
    <row r="287" spans="1:11" ht="13.5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</row>
    <row r="288" spans="1:11" ht="13.5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</row>
    <row r="289" spans="1:11" ht="13.5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</row>
    <row r="290" spans="1:11" ht="13.5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</row>
    <row r="291" spans="1:11" ht="13.5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</row>
    <row r="292" spans="1:11" ht="13.5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</row>
    <row r="293" spans="1:11" ht="13.5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</row>
    <row r="294" spans="1:11" ht="13.5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</row>
    <row r="295" spans="1:11" ht="13.5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</row>
    <row r="296" spans="1:11" ht="13.5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</row>
    <row r="297" spans="1:11" ht="13.5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</row>
    <row r="298" spans="1:11" ht="13.5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</row>
    <row r="299" spans="1:11" ht="13.5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</row>
    <row r="300" spans="1:11" ht="13.5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</row>
    <row r="301" spans="1:11" ht="13.5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</row>
    <row r="302" spans="1:11" ht="13.5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</row>
    <row r="303" spans="1:11" ht="13.5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</row>
    <row r="304" spans="1:11" ht="13.5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</row>
    <row r="305" spans="1:11" ht="13.5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</row>
    <row r="306" spans="1:11" ht="13.5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</row>
    <row r="307" spans="1:11" ht="13.5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</row>
    <row r="308" spans="1:11" ht="13.5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</row>
    <row r="309" spans="1:11" ht="13.5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</row>
    <row r="310" spans="1:11" ht="13.5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</row>
    <row r="311" spans="1:11" ht="13.5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</row>
    <row r="312" spans="1:11" ht="13.5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</row>
    <row r="313" spans="1:11" ht="13.5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</row>
    <row r="314" spans="1:11" ht="13.5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</row>
    <row r="315" spans="1:11" ht="13.5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</row>
    <row r="316" spans="1:11" ht="13.5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</row>
    <row r="317" spans="1:11" ht="13.5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</row>
    <row r="318" spans="1:11" ht="13.5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</row>
    <row r="319" spans="1:11" ht="13.5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</row>
    <row r="320" spans="1:11" ht="13.5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</row>
    <row r="321" spans="1:11" ht="13.5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</row>
    <row r="322" spans="1:11" ht="13.5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</row>
    <row r="323" spans="1:11" ht="13.5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</row>
    <row r="324" spans="1:11" ht="13.5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</row>
    <row r="325" spans="1:11" ht="13.5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</row>
    <row r="326" spans="1:11" ht="13.5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</row>
    <row r="327" spans="1:11" ht="13.5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</row>
    <row r="328" spans="1:11" ht="13.5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</row>
    <row r="329" spans="1:11" ht="13.5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</row>
    <row r="330" spans="1:11" ht="13.5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</row>
    <row r="331" spans="1:11" ht="13.5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</row>
    <row r="332" spans="1:11" ht="13.5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</row>
    <row r="333" spans="1:11" ht="13.5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</row>
    <row r="334" spans="1:11" ht="13.5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</row>
    <row r="335" spans="1:11" ht="13.5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</row>
    <row r="336" spans="1:11" ht="13.5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</row>
    <row r="337" spans="1:11" ht="13.5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</row>
    <row r="338" spans="1:11" ht="13.5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</row>
    <row r="339" spans="1:11" ht="13.5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</row>
    <row r="340" spans="1:11" ht="13.5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</row>
    <row r="341" spans="1:11" ht="13.5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</row>
    <row r="342" spans="1:11" ht="13.5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</row>
    <row r="343" spans="1:11" ht="13.5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</row>
    <row r="344" spans="1:11" ht="13.5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</row>
    <row r="345" spans="1:11" ht="13.5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</row>
    <row r="346" spans="1:11" ht="13.5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</row>
    <row r="347" spans="1:11" ht="13.5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</row>
    <row r="348" spans="1:11" ht="13.5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</row>
    <row r="349" spans="1:11" ht="13.5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</row>
    <row r="350" spans="1:11" ht="13.5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</row>
    <row r="351" spans="1:11" ht="13.5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</row>
    <row r="352" spans="1:11" ht="13.5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</row>
    <row r="353" spans="1:11" ht="13.5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</row>
    <row r="354" spans="1:11" ht="13.5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</row>
    <row r="355" spans="1:11" ht="13.5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</row>
    <row r="356" spans="1:11" ht="13.5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</row>
    <row r="357" spans="1:11" ht="13.5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</row>
    <row r="358" spans="1:11" ht="13.5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</row>
    <row r="359" spans="1:11" ht="13.5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</row>
    <row r="360" spans="1:11" ht="13.5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</row>
    <row r="361" spans="1:11" ht="13.5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</row>
    <row r="362" spans="1:11" ht="13.5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</row>
    <row r="363" spans="1:11" ht="13.5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</row>
    <row r="364" spans="1:11" ht="13.5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</row>
    <row r="365" spans="1:11" ht="13.5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</row>
    <row r="366" spans="1:11" ht="13.5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</row>
    <row r="367" spans="1:11" ht="13.5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</row>
    <row r="368" spans="1:11" ht="13.5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</row>
    <row r="369" spans="1:11" ht="13.5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</row>
    <row r="370" spans="1:11" ht="13.5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</row>
    <row r="371" spans="1:11" ht="13.5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</row>
    <row r="372" spans="1:11" ht="13.5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</row>
    <row r="373" spans="1:11" ht="13.5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</row>
    <row r="374" spans="1:11" ht="13.5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</row>
    <row r="375" spans="1:11" ht="13.5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</row>
    <row r="376" spans="1:11" ht="13.5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</row>
    <row r="377" spans="1:11" ht="13.5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</row>
    <row r="378" spans="1:11" ht="13.5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</row>
    <row r="379" spans="1:11" ht="13.5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</row>
    <row r="380" spans="1:11" ht="13.5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</row>
    <row r="381" spans="1:11" ht="13.5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</row>
    <row r="382" spans="1:11" ht="13.5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</row>
    <row r="383" spans="1:11" ht="13.5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</row>
    <row r="384" spans="1:11" ht="13.5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</row>
    <row r="385" spans="1:11" ht="13.5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</row>
    <row r="386" spans="1:11" ht="13.5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</row>
    <row r="387" spans="1:11" ht="13.5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</row>
    <row r="388" spans="1:11" ht="13.5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</row>
    <row r="389" spans="1:11" ht="13.5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</row>
    <row r="390" spans="1:11" ht="13.5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</row>
    <row r="391" spans="1:11" ht="13.5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</row>
    <row r="392" spans="1:11" ht="13.5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</row>
    <row r="393" spans="1:11" ht="13.5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</row>
    <row r="394" spans="1:11" ht="13.5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</row>
    <row r="395" spans="1:11" ht="13.5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</row>
    <row r="396" spans="1:11" ht="13.5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</row>
    <row r="397" spans="1:11" ht="13.5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</row>
    <row r="398" spans="1:11" ht="13.5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</row>
    <row r="399" spans="1:11" ht="13.5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</row>
    <row r="400" spans="1:11" ht="13.5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</row>
    <row r="401" spans="1:11" ht="13.5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</row>
    <row r="402" spans="1:11" ht="13.5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</row>
    <row r="403" spans="1:11" ht="13.5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</row>
    <row r="404" spans="1:11" ht="13.5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</row>
    <row r="405" spans="1:11" ht="13.5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</row>
    <row r="406" spans="1:11" ht="13.5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</row>
    <row r="407" spans="1:11" ht="13.5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</row>
    <row r="408" spans="1:11" ht="13.5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</row>
    <row r="409" spans="1:11" ht="13.5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</row>
    <row r="410" spans="1:11" ht="13.5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</row>
    <row r="411" spans="1:11" ht="13.5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</row>
    <row r="412" spans="1:11" ht="13.5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</row>
    <row r="413" spans="1:11" ht="13.5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</row>
    <row r="414" spans="1:11" ht="13.5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</row>
    <row r="415" spans="1:11" ht="13.5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</row>
    <row r="416" spans="1:11" ht="13.5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</row>
    <row r="417" spans="1:11" ht="13.5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</row>
    <row r="418" spans="1:11" ht="13.5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</row>
  </sheetData>
  <sheetProtection/>
  <mergeCells count="40">
    <mergeCell ref="A37:F37"/>
    <mergeCell ref="G37:K37"/>
    <mergeCell ref="D38:F38"/>
    <mergeCell ref="B39:C39"/>
    <mergeCell ref="E39:F39"/>
    <mergeCell ref="H39:I39"/>
    <mergeCell ref="B40:F40"/>
    <mergeCell ref="H40:K40"/>
    <mergeCell ref="B41:F41"/>
    <mergeCell ref="H41:K41"/>
    <mergeCell ref="F31:K31"/>
    <mergeCell ref="A26:D26"/>
    <mergeCell ref="C27:E27"/>
    <mergeCell ref="C32:E32"/>
    <mergeCell ref="C33:E33"/>
    <mergeCell ref="J38:K38"/>
    <mergeCell ref="C31:E31"/>
    <mergeCell ref="C30:E30"/>
    <mergeCell ref="B14:D14"/>
    <mergeCell ref="F14:I14"/>
    <mergeCell ref="C28:E28"/>
    <mergeCell ref="C29:E29"/>
    <mergeCell ref="I18:K18"/>
    <mergeCell ref="D25:E25"/>
    <mergeCell ref="G28:K30"/>
    <mergeCell ref="B13:E13"/>
    <mergeCell ref="F12:K13"/>
    <mergeCell ref="F26:K27"/>
    <mergeCell ref="A18:D18"/>
    <mergeCell ref="F20:K20"/>
    <mergeCell ref="C23:D23"/>
    <mergeCell ref="B12:E12"/>
    <mergeCell ref="A1:H2"/>
    <mergeCell ref="A11:D11"/>
    <mergeCell ref="C10:D10"/>
    <mergeCell ref="F3:K3"/>
    <mergeCell ref="A3:D3"/>
    <mergeCell ref="A8:A9"/>
    <mergeCell ref="F5:K6"/>
    <mergeCell ref="B8:E9"/>
  </mergeCells>
  <printOptions horizontalCentered="1" verticalCentered="1"/>
  <pageMargins left="0.5" right="0.5" top="0.5" bottom="0.5" header="0" footer="0"/>
  <pageSetup fitToHeight="1" fitToWidth="1" horizontalDpi="600" verticalDpi="600" orientation="portrait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0"/>
  <sheetViews>
    <sheetView showGridLines="0" zoomScale="80" zoomScaleNormal="80" zoomScalePageLayoutView="0" workbookViewId="0" topLeftCell="A1">
      <selection activeCell="J23" sqref="J23"/>
    </sheetView>
  </sheetViews>
  <sheetFormatPr defaultColWidth="9.140625" defaultRowHeight="12.75"/>
  <cols>
    <col min="1" max="1" width="4.57421875" style="475" customWidth="1"/>
    <col min="2" max="2" width="17.8515625" style="475" customWidth="1"/>
    <col min="3" max="3" width="8.7109375" style="475" customWidth="1"/>
    <col min="4" max="4" width="23.421875" style="475" customWidth="1"/>
    <col min="5" max="5" width="8.7109375" style="475" customWidth="1"/>
    <col min="6" max="6" width="43.421875" style="64" customWidth="1"/>
    <col min="7" max="7" width="17.8515625" style="477" customWidth="1"/>
    <col min="8" max="8" width="15.28125" style="44" customWidth="1"/>
    <col min="9" max="9" width="40.7109375" style="0" customWidth="1"/>
  </cols>
  <sheetData>
    <row r="1" spans="1:8" ht="30" customHeight="1">
      <c r="A1" s="748" t="s">
        <v>379</v>
      </c>
      <c r="B1" s="748"/>
      <c r="C1" s="748"/>
      <c r="D1" s="748"/>
      <c r="E1" s="748"/>
      <c r="F1" s="748"/>
      <c r="G1" s="748"/>
      <c r="H1" s="37"/>
    </row>
    <row r="2" spans="1:9" s="23" customFormat="1" ht="25.5" customHeight="1">
      <c r="A2" s="751" t="s">
        <v>12</v>
      </c>
      <c r="B2" s="751"/>
      <c r="C2" s="751"/>
      <c r="D2" s="752" t="str">
        <f>SF424A!$C$2</f>
        <v>     </v>
      </c>
      <c r="E2" s="752"/>
      <c r="F2" s="752"/>
      <c r="G2" s="752"/>
      <c r="H2" s="38"/>
      <c r="I2" s="13"/>
    </row>
    <row r="3" spans="1:8" s="2" customFormat="1" ht="44.25" customHeight="1">
      <c r="A3" s="750" t="s">
        <v>385</v>
      </c>
      <c r="B3" s="750"/>
      <c r="C3" s="750"/>
      <c r="D3" s="750"/>
      <c r="E3" s="750"/>
      <c r="F3" s="750"/>
      <c r="G3" s="750"/>
      <c r="H3" s="271"/>
    </row>
    <row r="4" spans="1:8" s="7" customFormat="1" ht="15.75" customHeight="1">
      <c r="A4" s="453"/>
      <c r="B4" s="454"/>
      <c r="C4" s="454"/>
      <c r="D4" s="454"/>
      <c r="E4" s="454"/>
      <c r="F4" s="454"/>
      <c r="G4" s="454"/>
      <c r="H4" s="272"/>
    </row>
    <row r="5" spans="1:8" s="8" customFormat="1" ht="29.25" customHeight="1">
      <c r="A5" s="455" t="s">
        <v>295</v>
      </c>
      <c r="B5" s="456"/>
      <c r="C5" s="457" t="str">
        <f>IF('COVER PAGE'!E12=0,"    ",'COVER PAGE'!E12)</f>
        <v>    </v>
      </c>
      <c r="D5" s="455" t="s">
        <v>57</v>
      </c>
      <c r="E5" s="457" t="str">
        <f>IF('COVER PAGE'!E13=0,"    ",'COVER PAGE'!E13)</f>
        <v>    </v>
      </c>
      <c r="F5" s="455" t="s">
        <v>56</v>
      </c>
      <c r="G5" s="458"/>
      <c r="H5" s="272"/>
    </row>
    <row r="6" spans="1:8" s="2" customFormat="1" ht="12.75" customHeight="1">
      <c r="A6" s="459"/>
      <c r="B6" s="459"/>
      <c r="C6" s="459"/>
      <c r="D6" s="459"/>
      <c r="E6" s="459"/>
      <c r="F6" s="460"/>
      <c r="G6" s="461" t="s">
        <v>255</v>
      </c>
      <c r="H6" s="39"/>
    </row>
    <row r="7" spans="1:8" s="3" customFormat="1" ht="30" customHeight="1">
      <c r="A7" s="462" t="s">
        <v>127</v>
      </c>
      <c r="B7" s="462"/>
      <c r="C7" s="462"/>
      <c r="D7" s="462"/>
      <c r="E7" s="462"/>
      <c r="F7" s="463"/>
      <c r="G7" s="464"/>
      <c r="H7" s="40"/>
    </row>
    <row r="8" spans="1:8" s="2" customFormat="1" ht="30" customHeight="1">
      <c r="A8" s="459" t="s">
        <v>13</v>
      </c>
      <c r="B8" s="744" t="s">
        <v>374</v>
      </c>
      <c r="C8" s="744"/>
      <c r="D8" s="744"/>
      <c r="E8" s="744"/>
      <c r="F8" s="744"/>
      <c r="G8" s="465"/>
      <c r="H8" s="36"/>
    </row>
    <row r="9" spans="1:8" s="2" customFormat="1" ht="30" customHeight="1">
      <c r="A9" s="459" t="s">
        <v>13</v>
      </c>
      <c r="B9" s="744" t="s">
        <v>375</v>
      </c>
      <c r="C9" s="744"/>
      <c r="D9" s="744"/>
      <c r="E9" s="744"/>
      <c r="F9" s="744"/>
      <c r="G9" s="465"/>
      <c r="H9" s="36"/>
    </row>
    <row r="10" spans="1:9" s="2" customFormat="1" ht="30" customHeight="1">
      <c r="A10" s="459" t="s">
        <v>366</v>
      </c>
      <c r="B10" s="744" t="s">
        <v>348</v>
      </c>
      <c r="C10" s="744"/>
      <c r="D10" s="744"/>
      <c r="E10" s="744"/>
      <c r="F10" s="744"/>
      <c r="G10" s="465"/>
      <c r="H10" s="36"/>
      <c r="I10" s="22"/>
    </row>
    <row r="11" spans="1:8" s="2" customFormat="1" ht="30" customHeight="1">
      <c r="A11" s="459"/>
      <c r="B11" s="747"/>
      <c r="C11" s="747"/>
      <c r="D11" s="747"/>
      <c r="E11" s="747"/>
      <c r="F11" s="747"/>
      <c r="G11" s="465"/>
      <c r="H11" s="36"/>
    </row>
    <row r="12" spans="1:8" s="2" customFormat="1" ht="30" customHeight="1">
      <c r="A12" s="459"/>
      <c r="B12" s="459"/>
      <c r="C12" s="459"/>
      <c r="D12" s="459"/>
      <c r="E12" s="459"/>
      <c r="F12" s="466"/>
      <c r="G12" s="467"/>
      <c r="H12" s="36"/>
    </row>
    <row r="13" spans="1:8" s="3" customFormat="1" ht="30" customHeight="1">
      <c r="A13" s="462" t="s">
        <v>128</v>
      </c>
      <c r="B13" s="462"/>
      <c r="C13" s="462"/>
      <c r="D13" s="462"/>
      <c r="E13" s="462"/>
      <c r="F13" s="468"/>
      <c r="G13" s="469"/>
      <c r="H13" s="41"/>
    </row>
    <row r="14" spans="1:8" s="3" customFormat="1" ht="30" customHeight="1">
      <c r="A14" s="459" t="s">
        <v>44</v>
      </c>
      <c r="B14" s="459" t="s">
        <v>346</v>
      </c>
      <c r="C14" s="459"/>
      <c r="D14" s="459"/>
      <c r="E14" s="470"/>
      <c r="F14" s="471"/>
      <c r="G14" s="472"/>
      <c r="H14" s="41"/>
    </row>
    <row r="15" spans="1:8" s="2" customFormat="1" ht="30" customHeight="1">
      <c r="A15" s="459" t="s">
        <v>20</v>
      </c>
      <c r="B15" s="744" t="s">
        <v>382</v>
      </c>
      <c r="C15" s="744"/>
      <c r="D15" s="744"/>
      <c r="E15" s="744"/>
      <c r="F15" s="744"/>
      <c r="G15" s="465"/>
      <c r="H15" s="42"/>
    </row>
    <row r="16" spans="1:8" s="2" customFormat="1" ht="30" customHeight="1">
      <c r="A16" s="459"/>
      <c r="B16" s="749" t="s">
        <v>383</v>
      </c>
      <c r="C16" s="749"/>
      <c r="D16" s="749"/>
      <c r="E16" s="749"/>
      <c r="F16" s="749"/>
      <c r="G16" s="465"/>
      <c r="H16" s="36"/>
    </row>
    <row r="17" spans="1:8" s="2" customFormat="1" ht="30" customHeight="1">
      <c r="A17" s="459"/>
      <c r="B17" s="744" t="s">
        <v>384</v>
      </c>
      <c r="C17" s="744"/>
      <c r="D17" s="744"/>
      <c r="E17" s="744"/>
      <c r="F17" s="744"/>
      <c r="G17" s="465"/>
      <c r="H17" s="36"/>
    </row>
    <row r="18" spans="1:8" s="3" customFormat="1" ht="30" customHeight="1">
      <c r="A18" s="462" t="s">
        <v>129</v>
      </c>
      <c r="B18" s="462"/>
      <c r="C18" s="462"/>
      <c r="D18" s="462"/>
      <c r="E18" s="462"/>
      <c r="F18" s="468"/>
      <c r="G18" s="469"/>
      <c r="H18" s="41"/>
    </row>
    <row r="19" spans="1:8" s="2" customFormat="1" ht="30" customHeight="1">
      <c r="A19" s="459" t="s">
        <v>22</v>
      </c>
      <c r="B19" s="744" t="s">
        <v>130</v>
      </c>
      <c r="C19" s="744"/>
      <c r="D19" s="744"/>
      <c r="E19" s="744"/>
      <c r="F19" s="744"/>
      <c r="G19" s="465"/>
      <c r="H19" s="36"/>
    </row>
    <row r="20" spans="1:8" s="2" customFormat="1" ht="30" customHeight="1">
      <c r="A20" s="459" t="s">
        <v>24</v>
      </c>
      <c r="B20" s="744" t="s">
        <v>347</v>
      </c>
      <c r="C20" s="744"/>
      <c r="D20" s="744"/>
      <c r="E20" s="744"/>
      <c r="F20" s="744"/>
      <c r="G20" s="465"/>
      <c r="H20" s="36"/>
    </row>
    <row r="21" spans="1:8" s="2" customFormat="1" ht="30" customHeight="1">
      <c r="A21" s="459"/>
      <c r="B21" s="747"/>
      <c r="C21" s="747"/>
      <c r="D21" s="747"/>
      <c r="E21" s="747"/>
      <c r="F21" s="747"/>
      <c r="G21" s="465"/>
      <c r="H21" s="36"/>
    </row>
    <row r="22" spans="1:8" s="3" customFormat="1" ht="30" customHeight="1">
      <c r="A22" s="462" t="s">
        <v>131</v>
      </c>
      <c r="B22" s="462"/>
      <c r="C22" s="462"/>
      <c r="D22" s="462"/>
      <c r="E22" s="462"/>
      <c r="F22" s="468"/>
      <c r="G22" s="469"/>
      <c r="H22" s="41"/>
    </row>
    <row r="23" spans="1:8" s="2" customFormat="1" ht="30" customHeight="1">
      <c r="A23" s="459" t="s">
        <v>26</v>
      </c>
      <c r="B23" s="744" t="s">
        <v>132</v>
      </c>
      <c r="C23" s="744"/>
      <c r="D23" s="744"/>
      <c r="E23" s="744"/>
      <c r="F23" s="744"/>
      <c r="G23" s="472"/>
      <c r="H23" s="42"/>
    </row>
    <row r="24" spans="1:8" s="2" customFormat="1" ht="30" customHeight="1">
      <c r="A24" s="459" t="s">
        <v>28</v>
      </c>
      <c r="B24" s="744" t="s">
        <v>133</v>
      </c>
      <c r="C24" s="744"/>
      <c r="D24" s="744"/>
      <c r="E24" s="744"/>
      <c r="F24" s="744"/>
      <c r="G24" s="465"/>
      <c r="H24" s="36"/>
    </row>
    <row r="25" spans="1:8" s="2" customFormat="1" ht="30" customHeight="1">
      <c r="A25" s="459" t="s">
        <v>30</v>
      </c>
      <c r="B25" s="744" t="s">
        <v>349</v>
      </c>
      <c r="C25" s="744"/>
      <c r="D25" s="744"/>
      <c r="E25" s="744"/>
      <c r="F25" s="744"/>
      <c r="G25" s="465"/>
      <c r="H25" s="36"/>
    </row>
    <row r="26" spans="1:8" s="2" customFormat="1" ht="30" customHeight="1">
      <c r="A26" s="459"/>
      <c r="B26" s="747"/>
      <c r="C26" s="747"/>
      <c r="D26" s="747"/>
      <c r="E26" s="747"/>
      <c r="F26" s="747"/>
      <c r="G26" s="465"/>
      <c r="H26" s="36"/>
    </row>
    <row r="27" spans="1:8" s="6" customFormat="1" ht="30" customHeight="1" thickBot="1">
      <c r="A27" s="459"/>
      <c r="B27" s="459"/>
      <c r="C27" s="459"/>
      <c r="D27" s="745" t="s">
        <v>134</v>
      </c>
      <c r="E27" s="745"/>
      <c r="F27" s="746"/>
      <c r="G27" s="473">
        <f>SUM(G7:G26)</f>
        <v>0</v>
      </c>
      <c r="H27" s="43"/>
    </row>
    <row r="28" spans="1:8" s="2" customFormat="1" ht="30" customHeight="1">
      <c r="A28" s="459"/>
      <c r="B28" s="459"/>
      <c r="C28" s="459"/>
      <c r="D28" s="459"/>
      <c r="E28" s="459"/>
      <c r="F28" s="466"/>
      <c r="G28" s="474"/>
      <c r="H28" s="44"/>
    </row>
    <row r="29" spans="1:8" s="2" customFormat="1" ht="30" customHeight="1">
      <c r="A29" s="459"/>
      <c r="B29" s="459"/>
      <c r="C29" s="459"/>
      <c r="D29" s="459"/>
      <c r="E29" s="459"/>
      <c r="F29" s="466"/>
      <c r="G29" s="474"/>
      <c r="H29" s="44"/>
    </row>
    <row r="30" spans="1:8" s="2" customFormat="1" ht="30" customHeight="1">
      <c r="A30" s="459"/>
      <c r="B30" s="459"/>
      <c r="C30" s="459"/>
      <c r="D30" s="459"/>
      <c r="E30" s="459"/>
      <c r="F30" s="466"/>
      <c r="G30" s="474"/>
      <c r="H30" s="44"/>
    </row>
    <row r="31" spans="1:8" s="2" customFormat="1" ht="30" customHeight="1">
      <c r="A31" s="459"/>
      <c r="B31" s="459"/>
      <c r="C31" s="459"/>
      <c r="D31" s="459"/>
      <c r="E31" s="459"/>
      <c r="F31" s="466"/>
      <c r="G31" s="474"/>
      <c r="H31" s="44"/>
    </row>
    <row r="32" spans="1:8" s="2" customFormat="1" ht="30" customHeight="1">
      <c r="A32" s="459"/>
      <c r="B32" s="459"/>
      <c r="C32" s="459"/>
      <c r="D32" s="459"/>
      <c r="E32" s="459"/>
      <c r="F32" s="466"/>
      <c r="G32" s="474"/>
      <c r="H32" s="44"/>
    </row>
    <row r="33" spans="1:8" s="2" customFormat="1" ht="30" customHeight="1">
      <c r="A33" s="459"/>
      <c r="B33" s="459"/>
      <c r="C33" s="459"/>
      <c r="D33" s="459"/>
      <c r="E33" s="459"/>
      <c r="F33" s="466"/>
      <c r="G33" s="474"/>
      <c r="H33" s="44"/>
    </row>
    <row r="34" spans="1:8" s="2" customFormat="1" ht="30" customHeight="1">
      <c r="A34" s="459"/>
      <c r="B34" s="459"/>
      <c r="C34" s="459"/>
      <c r="D34" s="459"/>
      <c r="E34" s="459"/>
      <c r="F34" s="466"/>
      <c r="G34" s="474"/>
      <c r="H34" s="44"/>
    </row>
    <row r="35" spans="1:8" s="2" customFormat="1" ht="30" customHeight="1">
      <c r="A35" s="459"/>
      <c r="B35" s="459"/>
      <c r="C35" s="459"/>
      <c r="D35" s="459"/>
      <c r="E35" s="459"/>
      <c r="F35" s="466"/>
      <c r="G35" s="474"/>
      <c r="H35" s="44"/>
    </row>
    <row r="36" spans="1:8" s="2" customFormat="1" ht="30" customHeight="1">
      <c r="A36" s="459"/>
      <c r="B36" s="459"/>
      <c r="C36" s="459"/>
      <c r="D36" s="459"/>
      <c r="E36" s="459"/>
      <c r="F36" s="466"/>
      <c r="G36" s="474"/>
      <c r="H36" s="44"/>
    </row>
    <row r="37" spans="1:8" s="2" customFormat="1" ht="30" customHeight="1">
      <c r="A37" s="459"/>
      <c r="B37" s="459"/>
      <c r="C37" s="459"/>
      <c r="D37" s="459"/>
      <c r="E37" s="459"/>
      <c r="F37" s="466"/>
      <c r="G37" s="474"/>
      <c r="H37" s="44"/>
    </row>
    <row r="38" spans="1:8" s="2" customFormat="1" ht="30" customHeight="1">
      <c r="A38" s="459"/>
      <c r="B38" s="459"/>
      <c r="C38" s="459"/>
      <c r="D38" s="459"/>
      <c r="E38" s="459"/>
      <c r="F38" s="466"/>
      <c r="G38" s="474"/>
      <c r="H38" s="44"/>
    </row>
    <row r="39" spans="1:8" s="2" customFormat="1" ht="30" customHeight="1">
      <c r="A39" s="459"/>
      <c r="B39" s="459"/>
      <c r="C39" s="459"/>
      <c r="D39" s="459"/>
      <c r="E39" s="459"/>
      <c r="F39" s="466"/>
      <c r="G39" s="474"/>
      <c r="H39" s="44"/>
    </row>
    <row r="40" spans="1:8" s="2" customFormat="1" ht="30" customHeight="1">
      <c r="A40" s="459"/>
      <c r="B40" s="459"/>
      <c r="C40" s="459"/>
      <c r="D40" s="459"/>
      <c r="E40" s="459"/>
      <c r="F40" s="466"/>
      <c r="G40" s="474"/>
      <c r="H40" s="44"/>
    </row>
    <row r="41" spans="1:8" s="2" customFormat="1" ht="30" customHeight="1">
      <c r="A41" s="459"/>
      <c r="B41" s="459"/>
      <c r="C41" s="459"/>
      <c r="D41" s="459"/>
      <c r="E41" s="459"/>
      <c r="F41" s="466"/>
      <c r="G41" s="474"/>
      <c r="H41" s="44"/>
    </row>
    <row r="42" spans="1:8" s="2" customFormat="1" ht="30" customHeight="1">
      <c r="A42" s="459"/>
      <c r="B42" s="459"/>
      <c r="C42" s="459"/>
      <c r="D42" s="459"/>
      <c r="E42" s="459"/>
      <c r="F42" s="466"/>
      <c r="G42" s="474"/>
      <c r="H42" s="44"/>
    </row>
    <row r="43" spans="1:8" s="2" customFormat="1" ht="30" customHeight="1">
      <c r="A43" s="459"/>
      <c r="B43" s="459"/>
      <c r="C43" s="459"/>
      <c r="D43" s="459"/>
      <c r="E43" s="459"/>
      <c r="F43" s="466"/>
      <c r="G43" s="474"/>
      <c r="H43" s="44"/>
    </row>
    <row r="44" spans="1:8" s="2" customFormat="1" ht="30" customHeight="1">
      <c r="A44" s="459"/>
      <c r="B44" s="459"/>
      <c r="C44" s="459"/>
      <c r="D44" s="459"/>
      <c r="E44" s="459"/>
      <c r="F44" s="466"/>
      <c r="G44" s="474"/>
      <c r="H44" s="44"/>
    </row>
    <row r="45" spans="1:8" s="2" customFormat="1" ht="30" customHeight="1">
      <c r="A45" s="459"/>
      <c r="B45" s="459"/>
      <c r="C45" s="459"/>
      <c r="D45" s="459"/>
      <c r="E45" s="459"/>
      <c r="F45" s="466"/>
      <c r="G45" s="474"/>
      <c r="H45" s="44"/>
    </row>
    <row r="46" spans="1:8" s="2" customFormat="1" ht="30" customHeight="1">
      <c r="A46" s="459"/>
      <c r="B46" s="459"/>
      <c r="C46" s="459"/>
      <c r="D46" s="459"/>
      <c r="E46" s="459"/>
      <c r="F46" s="466"/>
      <c r="G46" s="474"/>
      <c r="H46" s="44"/>
    </row>
    <row r="47" spans="1:8" s="2" customFormat="1" ht="15">
      <c r="A47" s="459"/>
      <c r="B47" s="459"/>
      <c r="C47" s="459"/>
      <c r="D47" s="459"/>
      <c r="E47" s="459"/>
      <c r="F47" s="466"/>
      <c r="G47" s="474"/>
      <c r="H47" s="44"/>
    </row>
    <row r="48" spans="1:8" s="2" customFormat="1" ht="15">
      <c r="A48" s="459"/>
      <c r="B48" s="459"/>
      <c r="C48" s="459"/>
      <c r="D48" s="459"/>
      <c r="E48" s="459"/>
      <c r="F48" s="466"/>
      <c r="G48" s="474"/>
      <c r="H48" s="44"/>
    </row>
    <row r="49" spans="1:8" s="2" customFormat="1" ht="15">
      <c r="A49" s="459"/>
      <c r="B49" s="459"/>
      <c r="C49" s="459"/>
      <c r="D49" s="459"/>
      <c r="E49" s="459"/>
      <c r="F49" s="466"/>
      <c r="G49" s="474"/>
      <c r="H49" s="44"/>
    </row>
    <row r="50" spans="1:8" s="2" customFormat="1" ht="15">
      <c r="A50" s="459"/>
      <c r="B50" s="459"/>
      <c r="C50" s="459"/>
      <c r="D50" s="459"/>
      <c r="E50" s="459"/>
      <c r="F50" s="466"/>
      <c r="G50" s="474"/>
      <c r="H50" s="44"/>
    </row>
    <row r="51" spans="1:8" s="2" customFormat="1" ht="15">
      <c r="A51" s="459"/>
      <c r="B51" s="459"/>
      <c r="C51" s="459"/>
      <c r="D51" s="459"/>
      <c r="E51" s="459"/>
      <c r="F51" s="466"/>
      <c r="G51" s="474"/>
      <c r="H51" s="44"/>
    </row>
    <row r="52" spans="1:8" s="2" customFormat="1" ht="15">
      <c r="A52" s="459"/>
      <c r="B52" s="459"/>
      <c r="C52" s="459"/>
      <c r="D52" s="459"/>
      <c r="E52" s="459"/>
      <c r="F52" s="466"/>
      <c r="G52" s="474"/>
      <c r="H52" s="44"/>
    </row>
    <row r="53" spans="1:8" s="2" customFormat="1" ht="15">
      <c r="A53" s="459"/>
      <c r="B53" s="459"/>
      <c r="C53" s="459"/>
      <c r="D53" s="459"/>
      <c r="E53" s="459"/>
      <c r="F53" s="466"/>
      <c r="G53" s="474"/>
      <c r="H53" s="44"/>
    </row>
    <row r="54" spans="1:8" s="2" customFormat="1" ht="15">
      <c r="A54" s="459"/>
      <c r="B54" s="459"/>
      <c r="C54" s="459"/>
      <c r="D54" s="459"/>
      <c r="E54" s="459"/>
      <c r="F54" s="466"/>
      <c r="G54" s="474"/>
      <c r="H54" s="44"/>
    </row>
    <row r="55" spans="1:8" s="2" customFormat="1" ht="15">
      <c r="A55" s="459"/>
      <c r="B55" s="459"/>
      <c r="C55" s="459"/>
      <c r="D55" s="459"/>
      <c r="E55" s="459"/>
      <c r="F55" s="466"/>
      <c r="G55" s="474"/>
      <c r="H55" s="44"/>
    </row>
    <row r="56" spans="1:8" s="2" customFormat="1" ht="15">
      <c r="A56" s="459"/>
      <c r="B56" s="459"/>
      <c r="C56" s="459"/>
      <c r="D56" s="459"/>
      <c r="E56" s="459"/>
      <c r="F56" s="466"/>
      <c r="G56" s="474"/>
      <c r="H56" s="44"/>
    </row>
    <row r="57" spans="1:8" s="2" customFormat="1" ht="15">
      <c r="A57" s="459"/>
      <c r="B57" s="459"/>
      <c r="C57" s="459"/>
      <c r="D57" s="459"/>
      <c r="E57" s="459"/>
      <c r="F57" s="466"/>
      <c r="G57" s="474"/>
      <c r="H57" s="44"/>
    </row>
    <row r="58" spans="1:8" s="2" customFormat="1" ht="15">
      <c r="A58" s="459"/>
      <c r="B58" s="459"/>
      <c r="C58" s="459"/>
      <c r="D58" s="459"/>
      <c r="E58" s="459"/>
      <c r="F58" s="466"/>
      <c r="G58" s="474"/>
      <c r="H58" s="44"/>
    </row>
    <row r="59" spans="1:8" s="2" customFormat="1" ht="15">
      <c r="A59" s="459"/>
      <c r="B59" s="459"/>
      <c r="C59" s="459"/>
      <c r="D59" s="459"/>
      <c r="E59" s="459"/>
      <c r="F59" s="466"/>
      <c r="G59" s="474"/>
      <c r="H59" s="44"/>
    </row>
    <row r="60" spans="1:8" s="2" customFormat="1" ht="15">
      <c r="A60" s="459"/>
      <c r="B60" s="459"/>
      <c r="C60" s="459"/>
      <c r="D60" s="459"/>
      <c r="E60" s="459"/>
      <c r="F60" s="466"/>
      <c r="G60" s="474"/>
      <c r="H60" s="44"/>
    </row>
    <row r="61" spans="1:8" s="2" customFormat="1" ht="15">
      <c r="A61" s="459"/>
      <c r="B61" s="459"/>
      <c r="C61" s="459"/>
      <c r="D61" s="459"/>
      <c r="E61" s="459"/>
      <c r="F61" s="466"/>
      <c r="G61" s="474"/>
      <c r="H61" s="44"/>
    </row>
    <row r="62" spans="1:8" s="2" customFormat="1" ht="15">
      <c r="A62" s="459"/>
      <c r="B62" s="459"/>
      <c r="C62" s="459"/>
      <c r="D62" s="459"/>
      <c r="E62" s="459"/>
      <c r="F62" s="466"/>
      <c r="G62" s="474"/>
      <c r="H62" s="44"/>
    </row>
    <row r="63" spans="1:8" s="2" customFormat="1" ht="15">
      <c r="A63" s="459"/>
      <c r="B63" s="459"/>
      <c r="C63" s="459"/>
      <c r="D63" s="459"/>
      <c r="E63" s="459"/>
      <c r="F63" s="466"/>
      <c r="G63" s="474"/>
      <c r="H63" s="44"/>
    </row>
    <row r="64" spans="1:8" s="2" customFormat="1" ht="15">
      <c r="A64" s="459"/>
      <c r="B64" s="459"/>
      <c r="C64" s="459"/>
      <c r="D64" s="459"/>
      <c r="E64" s="459"/>
      <c r="F64" s="466"/>
      <c r="G64" s="474"/>
      <c r="H64" s="44"/>
    </row>
    <row r="65" spans="1:8" s="2" customFormat="1" ht="15">
      <c r="A65" s="459"/>
      <c r="B65" s="459"/>
      <c r="C65" s="459"/>
      <c r="D65" s="459"/>
      <c r="E65" s="459"/>
      <c r="F65" s="466"/>
      <c r="G65" s="474"/>
      <c r="H65" s="44"/>
    </row>
    <row r="66" spans="1:8" s="2" customFormat="1" ht="15">
      <c r="A66" s="459"/>
      <c r="B66" s="459"/>
      <c r="C66" s="459"/>
      <c r="D66" s="459"/>
      <c r="E66" s="459"/>
      <c r="F66" s="466"/>
      <c r="G66" s="474"/>
      <c r="H66" s="44"/>
    </row>
    <row r="67" spans="1:8" s="2" customFormat="1" ht="15">
      <c r="A67" s="459"/>
      <c r="B67" s="459"/>
      <c r="C67" s="459"/>
      <c r="D67" s="459"/>
      <c r="E67" s="459"/>
      <c r="F67" s="466"/>
      <c r="G67" s="474"/>
      <c r="H67" s="44"/>
    </row>
    <row r="68" spans="1:8" s="2" customFormat="1" ht="15">
      <c r="A68" s="459"/>
      <c r="B68" s="459"/>
      <c r="C68" s="459"/>
      <c r="D68" s="459"/>
      <c r="E68" s="459"/>
      <c r="F68" s="466"/>
      <c r="G68" s="474"/>
      <c r="H68" s="44"/>
    </row>
    <row r="69" spans="1:8" s="2" customFormat="1" ht="15">
      <c r="A69" s="459"/>
      <c r="B69" s="459"/>
      <c r="C69" s="459"/>
      <c r="D69" s="459"/>
      <c r="E69" s="459"/>
      <c r="F69" s="466"/>
      <c r="G69" s="474"/>
      <c r="H69" s="44"/>
    </row>
    <row r="70" spans="1:8" s="2" customFormat="1" ht="13.5">
      <c r="A70" s="475"/>
      <c r="B70" s="475"/>
      <c r="C70" s="475"/>
      <c r="D70" s="475"/>
      <c r="E70" s="475"/>
      <c r="F70" s="476"/>
      <c r="G70" s="477"/>
      <c r="H70" s="44"/>
    </row>
    <row r="71" spans="1:8" s="2" customFormat="1" ht="13.5">
      <c r="A71" s="475"/>
      <c r="B71" s="475"/>
      <c r="C71" s="475"/>
      <c r="D71" s="475"/>
      <c r="E71" s="475"/>
      <c r="F71" s="476"/>
      <c r="G71" s="477"/>
      <c r="H71" s="44"/>
    </row>
    <row r="72" spans="1:8" s="2" customFormat="1" ht="13.5">
      <c r="A72" s="475"/>
      <c r="B72" s="475"/>
      <c r="C72" s="475"/>
      <c r="D72" s="475"/>
      <c r="E72" s="475"/>
      <c r="F72" s="476"/>
      <c r="G72" s="477"/>
      <c r="H72" s="44"/>
    </row>
    <row r="73" spans="1:8" s="2" customFormat="1" ht="13.5">
      <c r="A73" s="475"/>
      <c r="B73" s="475"/>
      <c r="C73" s="475"/>
      <c r="D73" s="475"/>
      <c r="E73" s="475"/>
      <c r="F73" s="64"/>
      <c r="G73" s="477"/>
      <c r="H73" s="44"/>
    </row>
    <row r="74" spans="1:8" s="2" customFormat="1" ht="13.5">
      <c r="A74" s="475"/>
      <c r="B74" s="475"/>
      <c r="C74" s="475"/>
      <c r="D74" s="475"/>
      <c r="E74" s="475"/>
      <c r="F74" s="64"/>
      <c r="G74" s="477"/>
      <c r="H74" s="44"/>
    </row>
    <row r="75" spans="1:8" s="2" customFormat="1" ht="13.5">
      <c r="A75" s="475"/>
      <c r="B75" s="475"/>
      <c r="C75" s="475"/>
      <c r="D75" s="475"/>
      <c r="E75" s="475"/>
      <c r="F75" s="64"/>
      <c r="G75" s="477"/>
      <c r="H75" s="44"/>
    </row>
    <row r="76" spans="1:8" s="2" customFormat="1" ht="13.5">
      <c r="A76" s="475"/>
      <c r="B76" s="475"/>
      <c r="C76" s="475"/>
      <c r="D76" s="475"/>
      <c r="E76" s="475"/>
      <c r="F76" s="64"/>
      <c r="G76" s="477"/>
      <c r="H76" s="44"/>
    </row>
    <row r="77" spans="1:8" s="2" customFormat="1" ht="13.5">
      <c r="A77" s="475"/>
      <c r="B77" s="475"/>
      <c r="C77" s="475"/>
      <c r="D77" s="475"/>
      <c r="E77" s="475"/>
      <c r="F77" s="64"/>
      <c r="G77" s="477"/>
      <c r="H77" s="44"/>
    </row>
    <row r="78" spans="1:8" s="2" customFormat="1" ht="13.5">
      <c r="A78" s="475"/>
      <c r="B78" s="475"/>
      <c r="C78" s="475"/>
      <c r="D78" s="475"/>
      <c r="E78" s="475"/>
      <c r="F78" s="64"/>
      <c r="G78" s="477"/>
      <c r="H78" s="44"/>
    </row>
    <row r="79" spans="1:8" s="2" customFormat="1" ht="13.5">
      <c r="A79" s="475"/>
      <c r="B79" s="475"/>
      <c r="C79" s="475"/>
      <c r="D79" s="475"/>
      <c r="E79" s="475"/>
      <c r="F79" s="64"/>
      <c r="G79" s="477"/>
      <c r="H79" s="44"/>
    </row>
    <row r="80" spans="1:8" s="2" customFormat="1" ht="13.5">
      <c r="A80" s="475"/>
      <c r="B80" s="475"/>
      <c r="C80" s="475"/>
      <c r="D80" s="475"/>
      <c r="E80" s="475"/>
      <c r="F80" s="64"/>
      <c r="G80" s="477"/>
      <c r="H80" s="44"/>
    </row>
    <row r="81" spans="1:8" s="2" customFormat="1" ht="13.5">
      <c r="A81" s="475"/>
      <c r="B81" s="475"/>
      <c r="C81" s="475"/>
      <c r="D81" s="475"/>
      <c r="E81" s="475"/>
      <c r="F81" s="64"/>
      <c r="G81" s="477"/>
      <c r="H81" s="44"/>
    </row>
    <row r="82" spans="1:8" s="2" customFormat="1" ht="13.5">
      <c r="A82" s="475"/>
      <c r="B82" s="475"/>
      <c r="C82" s="475"/>
      <c r="D82" s="475"/>
      <c r="E82" s="475"/>
      <c r="F82" s="64"/>
      <c r="G82" s="477"/>
      <c r="H82" s="44"/>
    </row>
    <row r="83" spans="1:8" s="2" customFormat="1" ht="13.5">
      <c r="A83" s="475"/>
      <c r="B83" s="475"/>
      <c r="C83" s="475"/>
      <c r="D83" s="475"/>
      <c r="E83" s="475"/>
      <c r="F83" s="64"/>
      <c r="G83" s="477"/>
      <c r="H83" s="44"/>
    </row>
    <row r="84" spans="1:8" s="2" customFormat="1" ht="13.5">
      <c r="A84" s="475"/>
      <c r="B84" s="475"/>
      <c r="C84" s="475"/>
      <c r="D84" s="475"/>
      <c r="E84" s="475"/>
      <c r="F84" s="64"/>
      <c r="G84" s="477"/>
      <c r="H84" s="44"/>
    </row>
    <row r="85" spans="1:8" s="2" customFormat="1" ht="13.5">
      <c r="A85" s="475"/>
      <c r="B85" s="475"/>
      <c r="C85" s="475"/>
      <c r="D85" s="475"/>
      <c r="E85" s="475"/>
      <c r="F85" s="64"/>
      <c r="G85" s="477"/>
      <c r="H85" s="44"/>
    </row>
    <row r="86" spans="1:8" s="2" customFormat="1" ht="13.5">
      <c r="A86" s="475"/>
      <c r="B86" s="475"/>
      <c r="C86" s="475"/>
      <c r="D86" s="475"/>
      <c r="E86" s="475"/>
      <c r="F86" s="64"/>
      <c r="G86" s="477"/>
      <c r="H86" s="44"/>
    </row>
    <row r="87" spans="1:8" s="2" customFormat="1" ht="13.5">
      <c r="A87" s="475"/>
      <c r="B87" s="475"/>
      <c r="C87" s="475"/>
      <c r="D87" s="475"/>
      <c r="E87" s="475"/>
      <c r="F87" s="64"/>
      <c r="G87" s="477"/>
      <c r="H87" s="44"/>
    </row>
    <row r="88" spans="1:8" s="2" customFormat="1" ht="13.5">
      <c r="A88" s="475"/>
      <c r="B88" s="475"/>
      <c r="C88" s="475"/>
      <c r="D88" s="475"/>
      <c r="E88" s="475"/>
      <c r="F88" s="64"/>
      <c r="G88" s="477"/>
      <c r="H88" s="44"/>
    </row>
    <row r="89" spans="1:8" s="2" customFormat="1" ht="13.5">
      <c r="A89" s="475"/>
      <c r="B89" s="475"/>
      <c r="C89" s="475"/>
      <c r="D89" s="475"/>
      <c r="E89" s="475"/>
      <c r="F89" s="64"/>
      <c r="G89" s="477"/>
      <c r="H89" s="44"/>
    </row>
    <row r="90" spans="1:8" s="2" customFormat="1" ht="13.5">
      <c r="A90" s="475"/>
      <c r="B90" s="475"/>
      <c r="C90" s="475"/>
      <c r="D90" s="475"/>
      <c r="E90" s="475"/>
      <c r="F90" s="64"/>
      <c r="G90" s="477"/>
      <c r="H90" s="44"/>
    </row>
    <row r="91" spans="1:8" s="2" customFormat="1" ht="13.5">
      <c r="A91" s="475"/>
      <c r="B91" s="475"/>
      <c r="C91" s="475"/>
      <c r="D91" s="475"/>
      <c r="E91" s="475"/>
      <c r="F91" s="64"/>
      <c r="G91" s="477"/>
      <c r="H91" s="44"/>
    </row>
    <row r="92" spans="1:8" s="2" customFormat="1" ht="13.5">
      <c r="A92" s="475"/>
      <c r="B92" s="475"/>
      <c r="C92" s="475"/>
      <c r="D92" s="475"/>
      <c r="E92" s="475"/>
      <c r="F92" s="64"/>
      <c r="G92" s="477"/>
      <c r="H92" s="44"/>
    </row>
    <row r="93" spans="1:8" s="2" customFormat="1" ht="13.5">
      <c r="A93" s="475"/>
      <c r="B93" s="475"/>
      <c r="C93" s="475"/>
      <c r="D93" s="475"/>
      <c r="E93" s="475"/>
      <c r="F93" s="64"/>
      <c r="G93" s="477"/>
      <c r="H93" s="44"/>
    </row>
    <row r="94" spans="1:8" s="2" customFormat="1" ht="13.5">
      <c r="A94" s="475"/>
      <c r="B94" s="475"/>
      <c r="C94" s="475"/>
      <c r="D94" s="475"/>
      <c r="E94" s="475"/>
      <c r="F94" s="64"/>
      <c r="G94" s="477"/>
      <c r="H94" s="44"/>
    </row>
    <row r="95" spans="1:8" s="2" customFormat="1" ht="13.5">
      <c r="A95" s="475"/>
      <c r="B95" s="475"/>
      <c r="C95" s="475"/>
      <c r="D95" s="475"/>
      <c r="E95" s="475"/>
      <c r="F95" s="64"/>
      <c r="G95" s="477"/>
      <c r="H95" s="44"/>
    </row>
    <row r="96" spans="1:8" s="2" customFormat="1" ht="13.5">
      <c r="A96" s="475"/>
      <c r="B96" s="475"/>
      <c r="C96" s="475"/>
      <c r="D96" s="475"/>
      <c r="E96" s="475"/>
      <c r="F96" s="64"/>
      <c r="G96" s="477"/>
      <c r="H96" s="44"/>
    </row>
    <row r="97" spans="1:8" s="2" customFormat="1" ht="13.5">
      <c r="A97" s="475"/>
      <c r="B97" s="475"/>
      <c r="C97" s="475"/>
      <c r="D97" s="475"/>
      <c r="E97" s="475"/>
      <c r="F97" s="64"/>
      <c r="G97" s="477"/>
      <c r="H97" s="44"/>
    </row>
    <row r="98" spans="1:8" s="2" customFormat="1" ht="13.5">
      <c r="A98" s="475"/>
      <c r="B98" s="475"/>
      <c r="C98" s="475"/>
      <c r="D98" s="475"/>
      <c r="E98" s="475"/>
      <c r="F98" s="64"/>
      <c r="G98" s="477"/>
      <c r="H98" s="44"/>
    </row>
    <row r="99" spans="1:8" s="2" customFormat="1" ht="13.5">
      <c r="A99" s="475"/>
      <c r="B99" s="475"/>
      <c r="C99" s="475"/>
      <c r="D99" s="475"/>
      <c r="E99" s="475"/>
      <c r="F99" s="64"/>
      <c r="G99" s="477"/>
      <c r="H99" s="44"/>
    </row>
    <row r="100" spans="1:8" s="2" customFormat="1" ht="13.5">
      <c r="A100" s="475"/>
      <c r="B100" s="475"/>
      <c r="C100" s="475"/>
      <c r="D100" s="475"/>
      <c r="E100" s="475"/>
      <c r="F100" s="64"/>
      <c r="G100" s="477"/>
      <c r="H100" s="44"/>
    </row>
    <row r="101" spans="1:8" s="2" customFormat="1" ht="13.5">
      <c r="A101" s="475"/>
      <c r="B101" s="475"/>
      <c r="C101" s="475"/>
      <c r="D101" s="475"/>
      <c r="E101" s="475"/>
      <c r="F101" s="64"/>
      <c r="G101" s="477"/>
      <c r="H101" s="44"/>
    </row>
    <row r="102" spans="1:8" s="2" customFormat="1" ht="13.5">
      <c r="A102" s="475"/>
      <c r="B102" s="475"/>
      <c r="C102" s="475"/>
      <c r="D102" s="475"/>
      <c r="E102" s="475"/>
      <c r="F102" s="64"/>
      <c r="G102" s="477"/>
      <c r="H102" s="44"/>
    </row>
    <row r="103" spans="1:8" s="2" customFormat="1" ht="13.5">
      <c r="A103" s="475"/>
      <c r="B103" s="475"/>
      <c r="C103" s="475"/>
      <c r="D103" s="475"/>
      <c r="E103" s="475"/>
      <c r="F103" s="64"/>
      <c r="G103" s="477"/>
      <c r="H103" s="44"/>
    </row>
    <row r="104" spans="1:8" s="2" customFormat="1" ht="13.5">
      <c r="A104" s="475"/>
      <c r="B104" s="475"/>
      <c r="C104" s="475"/>
      <c r="D104" s="475"/>
      <c r="E104" s="475"/>
      <c r="F104" s="64"/>
      <c r="G104" s="477"/>
      <c r="H104" s="44"/>
    </row>
    <row r="105" spans="1:8" s="2" customFormat="1" ht="13.5">
      <c r="A105" s="475"/>
      <c r="B105" s="475"/>
      <c r="C105" s="475"/>
      <c r="D105" s="475"/>
      <c r="E105" s="475"/>
      <c r="F105" s="64"/>
      <c r="G105" s="477"/>
      <c r="H105" s="44"/>
    </row>
    <row r="106" spans="1:8" s="2" customFormat="1" ht="13.5">
      <c r="A106" s="475"/>
      <c r="B106" s="475"/>
      <c r="C106" s="475"/>
      <c r="D106" s="475"/>
      <c r="E106" s="475"/>
      <c r="F106" s="64"/>
      <c r="G106" s="477"/>
      <c r="H106" s="44"/>
    </row>
    <row r="107" spans="1:8" s="2" customFormat="1" ht="13.5">
      <c r="A107" s="475"/>
      <c r="B107" s="475"/>
      <c r="C107" s="475"/>
      <c r="D107" s="475"/>
      <c r="E107" s="475"/>
      <c r="F107" s="64"/>
      <c r="G107" s="477"/>
      <c r="H107" s="44"/>
    </row>
    <row r="108" spans="1:8" s="2" customFormat="1" ht="13.5">
      <c r="A108" s="475"/>
      <c r="B108" s="475"/>
      <c r="C108" s="475"/>
      <c r="D108" s="475"/>
      <c r="E108" s="475"/>
      <c r="F108" s="64"/>
      <c r="G108" s="477"/>
      <c r="H108" s="44"/>
    </row>
    <row r="109" spans="1:8" s="2" customFormat="1" ht="13.5">
      <c r="A109" s="475"/>
      <c r="B109" s="475"/>
      <c r="C109" s="475"/>
      <c r="D109" s="475"/>
      <c r="E109" s="475"/>
      <c r="F109" s="64"/>
      <c r="G109" s="477"/>
      <c r="H109" s="44"/>
    </row>
    <row r="110" spans="1:8" s="2" customFormat="1" ht="13.5">
      <c r="A110" s="475"/>
      <c r="B110" s="475"/>
      <c r="C110" s="475"/>
      <c r="D110" s="475"/>
      <c r="E110" s="475"/>
      <c r="F110" s="64"/>
      <c r="G110" s="477"/>
      <c r="H110" s="44"/>
    </row>
    <row r="111" spans="1:8" s="2" customFormat="1" ht="13.5">
      <c r="A111" s="475"/>
      <c r="B111" s="475"/>
      <c r="C111" s="475"/>
      <c r="D111" s="475"/>
      <c r="E111" s="475"/>
      <c r="F111" s="64"/>
      <c r="G111" s="477"/>
      <c r="H111" s="44"/>
    </row>
    <row r="112" spans="1:8" s="2" customFormat="1" ht="13.5">
      <c r="A112" s="475"/>
      <c r="B112" s="475"/>
      <c r="C112" s="475"/>
      <c r="D112" s="475"/>
      <c r="E112" s="475"/>
      <c r="F112" s="64"/>
      <c r="G112" s="477"/>
      <c r="H112" s="44"/>
    </row>
    <row r="113" spans="1:8" s="2" customFormat="1" ht="13.5">
      <c r="A113" s="475"/>
      <c r="B113" s="475"/>
      <c r="C113" s="475"/>
      <c r="D113" s="475"/>
      <c r="E113" s="475"/>
      <c r="F113" s="64"/>
      <c r="G113" s="477"/>
      <c r="H113" s="44"/>
    </row>
    <row r="114" spans="1:8" s="2" customFormat="1" ht="13.5">
      <c r="A114" s="475"/>
      <c r="B114" s="475"/>
      <c r="C114" s="475"/>
      <c r="D114" s="475"/>
      <c r="E114" s="475"/>
      <c r="F114" s="64"/>
      <c r="G114" s="477"/>
      <c r="H114" s="44"/>
    </row>
    <row r="115" spans="1:8" s="2" customFormat="1" ht="13.5">
      <c r="A115" s="475"/>
      <c r="B115" s="475"/>
      <c r="C115" s="475"/>
      <c r="D115" s="475"/>
      <c r="E115" s="475"/>
      <c r="F115" s="64"/>
      <c r="G115" s="477"/>
      <c r="H115" s="44"/>
    </row>
    <row r="116" spans="1:8" s="2" customFormat="1" ht="13.5">
      <c r="A116" s="475"/>
      <c r="B116" s="475"/>
      <c r="C116" s="475"/>
      <c r="D116" s="475"/>
      <c r="E116" s="475"/>
      <c r="F116" s="64"/>
      <c r="G116" s="477"/>
      <c r="H116" s="44"/>
    </row>
    <row r="117" spans="1:8" s="2" customFormat="1" ht="13.5">
      <c r="A117" s="475"/>
      <c r="B117" s="475"/>
      <c r="C117" s="475"/>
      <c r="D117" s="475"/>
      <c r="E117" s="475"/>
      <c r="F117" s="64"/>
      <c r="G117" s="477"/>
      <c r="H117" s="44"/>
    </row>
    <row r="118" spans="1:8" s="2" customFormat="1" ht="13.5">
      <c r="A118" s="475"/>
      <c r="B118" s="475"/>
      <c r="C118" s="475"/>
      <c r="D118" s="475"/>
      <c r="E118" s="475"/>
      <c r="F118" s="64"/>
      <c r="G118" s="477"/>
      <c r="H118" s="44"/>
    </row>
    <row r="119" spans="1:8" s="2" customFormat="1" ht="13.5">
      <c r="A119" s="475"/>
      <c r="B119" s="475"/>
      <c r="C119" s="475"/>
      <c r="D119" s="475"/>
      <c r="E119" s="475"/>
      <c r="F119" s="64"/>
      <c r="G119" s="477"/>
      <c r="H119" s="44"/>
    </row>
    <row r="120" spans="1:8" s="2" customFormat="1" ht="13.5">
      <c r="A120" s="475"/>
      <c r="B120" s="475"/>
      <c r="C120" s="475"/>
      <c r="D120" s="475"/>
      <c r="E120" s="475"/>
      <c r="F120" s="64"/>
      <c r="G120" s="477"/>
      <c r="H120" s="44"/>
    </row>
    <row r="121" spans="1:8" s="2" customFormat="1" ht="13.5">
      <c r="A121" s="475"/>
      <c r="B121" s="475"/>
      <c r="C121" s="475"/>
      <c r="D121" s="475"/>
      <c r="E121" s="475"/>
      <c r="F121" s="64"/>
      <c r="G121" s="477"/>
      <c r="H121" s="44"/>
    </row>
    <row r="122" spans="1:8" s="2" customFormat="1" ht="13.5">
      <c r="A122" s="475"/>
      <c r="B122" s="475"/>
      <c r="C122" s="475"/>
      <c r="D122" s="475"/>
      <c r="E122" s="475"/>
      <c r="F122" s="64"/>
      <c r="G122" s="477"/>
      <c r="H122" s="44"/>
    </row>
    <row r="123" spans="1:8" s="2" customFormat="1" ht="13.5">
      <c r="A123" s="475"/>
      <c r="B123" s="475"/>
      <c r="C123" s="475"/>
      <c r="D123" s="475"/>
      <c r="E123" s="475"/>
      <c r="F123" s="64"/>
      <c r="G123" s="477"/>
      <c r="H123" s="44"/>
    </row>
    <row r="124" spans="1:8" s="2" customFormat="1" ht="13.5">
      <c r="A124" s="475"/>
      <c r="B124" s="475"/>
      <c r="C124" s="475"/>
      <c r="D124" s="475"/>
      <c r="E124" s="475"/>
      <c r="F124" s="64"/>
      <c r="G124" s="477"/>
      <c r="H124" s="44"/>
    </row>
    <row r="125" spans="1:8" s="2" customFormat="1" ht="13.5">
      <c r="A125" s="475"/>
      <c r="B125" s="475"/>
      <c r="C125" s="475"/>
      <c r="D125" s="475"/>
      <c r="E125" s="475"/>
      <c r="F125" s="64"/>
      <c r="G125" s="477"/>
      <c r="H125" s="44"/>
    </row>
    <row r="126" spans="1:8" s="2" customFormat="1" ht="13.5">
      <c r="A126" s="475"/>
      <c r="B126" s="475"/>
      <c r="C126" s="475"/>
      <c r="D126" s="475"/>
      <c r="E126" s="475"/>
      <c r="F126" s="64"/>
      <c r="G126" s="477"/>
      <c r="H126" s="44"/>
    </row>
    <row r="127" spans="1:8" s="2" customFormat="1" ht="13.5">
      <c r="A127" s="475"/>
      <c r="B127" s="475"/>
      <c r="C127" s="475"/>
      <c r="D127" s="475"/>
      <c r="E127" s="475"/>
      <c r="F127" s="64"/>
      <c r="G127" s="477"/>
      <c r="H127" s="44"/>
    </row>
    <row r="128" spans="1:8" s="2" customFormat="1" ht="13.5">
      <c r="A128" s="475"/>
      <c r="B128" s="475"/>
      <c r="C128" s="475"/>
      <c r="D128" s="475"/>
      <c r="E128" s="475"/>
      <c r="F128" s="64"/>
      <c r="G128" s="477"/>
      <c r="H128" s="44"/>
    </row>
    <row r="129" spans="1:8" s="2" customFormat="1" ht="13.5">
      <c r="A129" s="475"/>
      <c r="B129" s="475"/>
      <c r="C129" s="475"/>
      <c r="D129" s="475"/>
      <c r="E129" s="475"/>
      <c r="F129" s="64"/>
      <c r="G129" s="477"/>
      <c r="H129" s="44"/>
    </row>
    <row r="130" spans="1:8" s="2" customFormat="1" ht="13.5">
      <c r="A130" s="475"/>
      <c r="B130" s="475"/>
      <c r="C130" s="475"/>
      <c r="D130" s="475"/>
      <c r="E130" s="475"/>
      <c r="F130" s="64"/>
      <c r="G130" s="477"/>
      <c r="H130" s="44"/>
    </row>
    <row r="131" spans="1:8" s="2" customFormat="1" ht="13.5">
      <c r="A131" s="475"/>
      <c r="B131" s="475"/>
      <c r="C131" s="475"/>
      <c r="D131" s="475"/>
      <c r="E131" s="475"/>
      <c r="F131" s="64"/>
      <c r="G131" s="477"/>
      <c r="H131" s="44"/>
    </row>
    <row r="132" spans="1:8" s="2" customFormat="1" ht="13.5">
      <c r="A132" s="475"/>
      <c r="B132" s="475"/>
      <c r="C132" s="475"/>
      <c r="D132" s="475"/>
      <c r="E132" s="475"/>
      <c r="F132" s="64"/>
      <c r="G132" s="477"/>
      <c r="H132" s="44"/>
    </row>
    <row r="133" spans="1:8" s="2" customFormat="1" ht="13.5">
      <c r="A133" s="475"/>
      <c r="B133" s="475"/>
      <c r="C133" s="475"/>
      <c r="D133" s="475"/>
      <c r="E133" s="475"/>
      <c r="F133" s="64"/>
      <c r="G133" s="477"/>
      <c r="H133" s="44"/>
    </row>
    <row r="134" spans="1:8" s="2" customFormat="1" ht="13.5">
      <c r="A134" s="475"/>
      <c r="B134" s="475"/>
      <c r="C134" s="475"/>
      <c r="D134" s="475"/>
      <c r="E134" s="475"/>
      <c r="F134" s="64"/>
      <c r="G134" s="477"/>
      <c r="H134" s="44"/>
    </row>
    <row r="135" spans="1:8" s="2" customFormat="1" ht="13.5">
      <c r="A135" s="475"/>
      <c r="B135" s="475"/>
      <c r="C135" s="475"/>
      <c r="D135" s="475"/>
      <c r="E135" s="475"/>
      <c r="F135" s="64"/>
      <c r="G135" s="477"/>
      <c r="H135" s="44"/>
    </row>
    <row r="136" spans="1:8" s="2" customFormat="1" ht="13.5">
      <c r="A136" s="475"/>
      <c r="B136" s="475"/>
      <c r="C136" s="475"/>
      <c r="D136" s="475"/>
      <c r="E136" s="475"/>
      <c r="F136" s="64"/>
      <c r="G136" s="477"/>
      <c r="H136" s="44"/>
    </row>
    <row r="137" spans="1:8" s="2" customFormat="1" ht="13.5">
      <c r="A137" s="475"/>
      <c r="B137" s="475"/>
      <c r="C137" s="475"/>
      <c r="D137" s="475"/>
      <c r="E137" s="475"/>
      <c r="F137" s="64"/>
      <c r="G137" s="477"/>
      <c r="H137" s="44"/>
    </row>
    <row r="138" spans="1:8" s="2" customFormat="1" ht="13.5">
      <c r="A138" s="475"/>
      <c r="B138" s="475"/>
      <c r="C138" s="475"/>
      <c r="D138" s="475"/>
      <c r="E138" s="475"/>
      <c r="F138" s="64"/>
      <c r="G138" s="477"/>
      <c r="H138" s="44"/>
    </row>
    <row r="139" spans="1:8" s="2" customFormat="1" ht="13.5">
      <c r="A139" s="475"/>
      <c r="B139" s="475"/>
      <c r="C139" s="475"/>
      <c r="D139" s="475"/>
      <c r="E139" s="475"/>
      <c r="F139" s="64"/>
      <c r="G139" s="477"/>
      <c r="H139" s="44"/>
    </row>
    <row r="140" spans="1:8" s="2" customFormat="1" ht="13.5">
      <c r="A140" s="475"/>
      <c r="B140" s="475"/>
      <c r="C140" s="475"/>
      <c r="D140" s="475"/>
      <c r="E140" s="475"/>
      <c r="F140" s="64"/>
      <c r="G140" s="477"/>
      <c r="H140" s="44"/>
    </row>
    <row r="141" spans="1:8" s="2" customFormat="1" ht="13.5">
      <c r="A141" s="475"/>
      <c r="B141" s="475"/>
      <c r="C141" s="475"/>
      <c r="D141" s="475"/>
      <c r="E141" s="475"/>
      <c r="F141" s="64"/>
      <c r="G141" s="477"/>
      <c r="H141" s="44"/>
    </row>
    <row r="142" spans="1:8" s="2" customFormat="1" ht="13.5">
      <c r="A142" s="475"/>
      <c r="B142" s="475"/>
      <c r="C142" s="475"/>
      <c r="D142" s="475"/>
      <c r="E142" s="475"/>
      <c r="F142" s="64"/>
      <c r="G142" s="477"/>
      <c r="H142" s="44"/>
    </row>
    <row r="143" spans="1:8" s="2" customFormat="1" ht="13.5">
      <c r="A143" s="475"/>
      <c r="B143" s="475"/>
      <c r="C143" s="475"/>
      <c r="D143" s="475"/>
      <c r="E143" s="475"/>
      <c r="F143" s="64"/>
      <c r="G143" s="477"/>
      <c r="H143" s="44"/>
    </row>
    <row r="144" spans="1:8" s="2" customFormat="1" ht="13.5">
      <c r="A144" s="475"/>
      <c r="B144" s="475"/>
      <c r="C144" s="475"/>
      <c r="D144" s="475"/>
      <c r="E144" s="475"/>
      <c r="F144" s="64"/>
      <c r="G144" s="477"/>
      <c r="H144" s="44"/>
    </row>
    <row r="145" spans="1:8" s="2" customFormat="1" ht="13.5">
      <c r="A145" s="475"/>
      <c r="B145" s="475"/>
      <c r="C145" s="475"/>
      <c r="D145" s="475"/>
      <c r="E145" s="475"/>
      <c r="F145" s="64"/>
      <c r="G145" s="477"/>
      <c r="H145" s="44"/>
    </row>
    <row r="146" spans="1:8" s="2" customFormat="1" ht="13.5">
      <c r="A146" s="475"/>
      <c r="B146" s="475"/>
      <c r="C146" s="475"/>
      <c r="D146" s="475"/>
      <c r="E146" s="475"/>
      <c r="F146" s="64"/>
      <c r="G146" s="477"/>
      <c r="H146" s="44"/>
    </row>
    <row r="147" spans="1:8" s="2" customFormat="1" ht="13.5">
      <c r="A147" s="475"/>
      <c r="B147" s="475"/>
      <c r="C147" s="475"/>
      <c r="D147" s="475"/>
      <c r="E147" s="475"/>
      <c r="F147" s="64"/>
      <c r="G147" s="477"/>
      <c r="H147" s="44"/>
    </row>
    <row r="148" spans="1:8" s="2" customFormat="1" ht="13.5">
      <c r="A148" s="475"/>
      <c r="B148" s="475"/>
      <c r="C148" s="475"/>
      <c r="D148" s="475"/>
      <c r="E148" s="475"/>
      <c r="F148" s="64"/>
      <c r="G148" s="477"/>
      <c r="H148" s="44"/>
    </row>
    <row r="149" spans="1:8" s="2" customFormat="1" ht="13.5">
      <c r="A149" s="475"/>
      <c r="B149" s="475"/>
      <c r="C149" s="475"/>
      <c r="D149" s="475"/>
      <c r="E149" s="475"/>
      <c r="F149" s="64"/>
      <c r="G149" s="477"/>
      <c r="H149" s="44"/>
    </row>
    <row r="150" spans="1:8" s="2" customFormat="1" ht="13.5">
      <c r="A150" s="475"/>
      <c r="B150" s="475"/>
      <c r="C150" s="475"/>
      <c r="D150" s="475"/>
      <c r="E150" s="475"/>
      <c r="F150" s="64"/>
      <c r="G150" s="477"/>
      <c r="H150" s="44"/>
    </row>
    <row r="151" spans="1:8" s="2" customFormat="1" ht="13.5">
      <c r="A151" s="475"/>
      <c r="B151" s="475"/>
      <c r="C151" s="475"/>
      <c r="D151" s="475"/>
      <c r="E151" s="475"/>
      <c r="F151" s="64"/>
      <c r="G151" s="477"/>
      <c r="H151" s="44"/>
    </row>
    <row r="152" spans="1:8" s="2" customFormat="1" ht="13.5">
      <c r="A152" s="475"/>
      <c r="B152" s="475"/>
      <c r="C152" s="475"/>
      <c r="D152" s="475"/>
      <c r="E152" s="475"/>
      <c r="F152" s="64"/>
      <c r="G152" s="477"/>
      <c r="H152" s="44"/>
    </row>
    <row r="153" spans="1:8" s="2" customFormat="1" ht="13.5">
      <c r="A153" s="475"/>
      <c r="B153" s="475"/>
      <c r="C153" s="475"/>
      <c r="D153" s="475"/>
      <c r="E153" s="475"/>
      <c r="F153" s="64"/>
      <c r="G153" s="477"/>
      <c r="H153" s="44"/>
    </row>
    <row r="154" spans="1:8" s="2" customFormat="1" ht="13.5">
      <c r="A154" s="475"/>
      <c r="B154" s="475"/>
      <c r="C154" s="475"/>
      <c r="D154" s="475"/>
      <c r="E154" s="475"/>
      <c r="F154" s="64"/>
      <c r="G154" s="477"/>
      <c r="H154" s="44"/>
    </row>
    <row r="155" spans="1:8" s="2" customFormat="1" ht="13.5">
      <c r="A155" s="475"/>
      <c r="B155" s="475"/>
      <c r="C155" s="475"/>
      <c r="D155" s="475"/>
      <c r="E155" s="475"/>
      <c r="F155" s="64"/>
      <c r="G155" s="477"/>
      <c r="H155" s="44"/>
    </row>
    <row r="156" spans="1:8" s="2" customFormat="1" ht="13.5">
      <c r="A156" s="475"/>
      <c r="B156" s="475"/>
      <c r="C156" s="475"/>
      <c r="D156" s="475"/>
      <c r="E156" s="475"/>
      <c r="F156" s="64"/>
      <c r="G156" s="477"/>
      <c r="H156" s="44"/>
    </row>
    <row r="157" spans="1:8" s="2" customFormat="1" ht="13.5">
      <c r="A157" s="475"/>
      <c r="B157" s="475"/>
      <c r="C157" s="475"/>
      <c r="D157" s="475"/>
      <c r="E157" s="475"/>
      <c r="F157" s="64"/>
      <c r="G157" s="477"/>
      <c r="H157" s="44"/>
    </row>
    <row r="158" spans="1:8" s="2" customFormat="1" ht="13.5">
      <c r="A158" s="475"/>
      <c r="B158" s="475"/>
      <c r="C158" s="475"/>
      <c r="D158" s="475"/>
      <c r="E158" s="475"/>
      <c r="F158" s="64"/>
      <c r="G158" s="477"/>
      <c r="H158" s="44"/>
    </row>
    <row r="159" spans="1:8" s="2" customFormat="1" ht="13.5">
      <c r="A159" s="475"/>
      <c r="B159" s="475"/>
      <c r="C159" s="475"/>
      <c r="D159" s="475"/>
      <c r="E159" s="475"/>
      <c r="F159" s="64"/>
      <c r="G159" s="477"/>
      <c r="H159" s="44"/>
    </row>
    <row r="160" spans="1:8" s="2" customFormat="1" ht="13.5">
      <c r="A160" s="475"/>
      <c r="B160" s="475"/>
      <c r="C160" s="475"/>
      <c r="D160" s="475"/>
      <c r="E160" s="475"/>
      <c r="F160" s="64"/>
      <c r="G160" s="477"/>
      <c r="H160" s="44"/>
    </row>
    <row r="161" spans="1:8" s="2" customFormat="1" ht="13.5">
      <c r="A161" s="475"/>
      <c r="B161" s="475"/>
      <c r="C161" s="475"/>
      <c r="D161" s="475"/>
      <c r="E161" s="475"/>
      <c r="F161" s="64"/>
      <c r="G161" s="477"/>
      <c r="H161" s="44"/>
    </row>
    <row r="162" spans="1:8" s="2" customFormat="1" ht="13.5">
      <c r="A162" s="475"/>
      <c r="B162" s="475"/>
      <c r="C162" s="475"/>
      <c r="D162" s="475"/>
      <c r="E162" s="475"/>
      <c r="F162" s="64"/>
      <c r="G162" s="477"/>
      <c r="H162" s="44"/>
    </row>
    <row r="163" spans="1:8" s="2" customFormat="1" ht="13.5">
      <c r="A163" s="475"/>
      <c r="B163" s="475"/>
      <c r="C163" s="475"/>
      <c r="D163" s="475"/>
      <c r="E163" s="475"/>
      <c r="F163" s="64"/>
      <c r="G163" s="477"/>
      <c r="H163" s="44"/>
    </row>
    <row r="164" spans="1:8" s="2" customFormat="1" ht="13.5">
      <c r="A164" s="475"/>
      <c r="B164" s="475"/>
      <c r="C164" s="475"/>
      <c r="D164" s="475"/>
      <c r="E164" s="475"/>
      <c r="F164" s="64"/>
      <c r="G164" s="477"/>
      <c r="H164" s="44"/>
    </row>
    <row r="165" spans="1:8" s="2" customFormat="1" ht="13.5">
      <c r="A165" s="475"/>
      <c r="B165" s="475"/>
      <c r="C165" s="475"/>
      <c r="D165" s="475"/>
      <c r="E165" s="475"/>
      <c r="F165" s="64"/>
      <c r="G165" s="477"/>
      <c r="H165" s="44"/>
    </row>
    <row r="166" spans="1:8" s="2" customFormat="1" ht="13.5">
      <c r="A166" s="475"/>
      <c r="B166" s="475"/>
      <c r="C166" s="475"/>
      <c r="D166" s="475"/>
      <c r="E166" s="475"/>
      <c r="F166" s="64"/>
      <c r="G166" s="477"/>
      <c r="H166" s="44"/>
    </row>
    <row r="167" spans="1:8" s="2" customFormat="1" ht="13.5">
      <c r="A167" s="475"/>
      <c r="B167" s="475"/>
      <c r="C167" s="475"/>
      <c r="D167" s="475"/>
      <c r="E167" s="475"/>
      <c r="F167" s="64"/>
      <c r="G167" s="477"/>
      <c r="H167" s="44"/>
    </row>
    <row r="168" spans="1:8" s="2" customFormat="1" ht="13.5">
      <c r="A168" s="475"/>
      <c r="B168" s="475"/>
      <c r="C168" s="475"/>
      <c r="D168" s="475"/>
      <c r="E168" s="475"/>
      <c r="F168" s="64"/>
      <c r="G168" s="477"/>
      <c r="H168" s="44"/>
    </row>
    <row r="169" spans="1:8" s="2" customFormat="1" ht="13.5">
      <c r="A169" s="475"/>
      <c r="B169" s="475"/>
      <c r="C169" s="475"/>
      <c r="D169" s="475"/>
      <c r="E169" s="475"/>
      <c r="F169" s="64"/>
      <c r="G169" s="477"/>
      <c r="H169" s="44"/>
    </row>
    <row r="170" spans="1:8" s="2" customFormat="1" ht="13.5">
      <c r="A170" s="475"/>
      <c r="B170" s="475"/>
      <c r="C170" s="475"/>
      <c r="D170" s="475"/>
      <c r="E170" s="475"/>
      <c r="F170" s="64"/>
      <c r="G170" s="477"/>
      <c r="H170" s="44"/>
    </row>
    <row r="171" spans="1:8" s="2" customFormat="1" ht="13.5">
      <c r="A171" s="475"/>
      <c r="B171" s="475"/>
      <c r="C171" s="475"/>
      <c r="D171" s="475"/>
      <c r="E171" s="475"/>
      <c r="F171" s="64"/>
      <c r="G171" s="477"/>
      <c r="H171" s="44"/>
    </row>
    <row r="172" spans="1:8" s="2" customFormat="1" ht="13.5">
      <c r="A172" s="475"/>
      <c r="B172" s="475"/>
      <c r="C172" s="475"/>
      <c r="D172" s="475"/>
      <c r="E172" s="475"/>
      <c r="F172" s="64"/>
      <c r="G172" s="477"/>
      <c r="H172" s="44"/>
    </row>
    <row r="173" spans="1:8" s="2" customFormat="1" ht="13.5">
      <c r="A173" s="475"/>
      <c r="B173" s="475"/>
      <c r="C173" s="475"/>
      <c r="D173" s="475"/>
      <c r="E173" s="475"/>
      <c r="F173" s="64"/>
      <c r="G173" s="477"/>
      <c r="H173" s="44"/>
    </row>
    <row r="174" spans="1:8" s="2" customFormat="1" ht="13.5">
      <c r="A174" s="475"/>
      <c r="B174" s="475"/>
      <c r="C174" s="475"/>
      <c r="D174" s="475"/>
      <c r="E174" s="475"/>
      <c r="F174" s="64"/>
      <c r="G174" s="477"/>
      <c r="H174" s="44"/>
    </row>
    <row r="175" spans="1:8" s="2" customFormat="1" ht="13.5">
      <c r="A175" s="475"/>
      <c r="B175" s="475"/>
      <c r="C175" s="475"/>
      <c r="D175" s="475"/>
      <c r="E175" s="475"/>
      <c r="F175" s="64"/>
      <c r="G175" s="477"/>
      <c r="H175" s="44"/>
    </row>
    <row r="176" spans="1:8" s="2" customFormat="1" ht="13.5">
      <c r="A176" s="475"/>
      <c r="B176" s="475"/>
      <c r="C176" s="475"/>
      <c r="D176" s="475"/>
      <c r="E176" s="475"/>
      <c r="F176" s="64"/>
      <c r="G176" s="477"/>
      <c r="H176" s="44"/>
    </row>
    <row r="177" spans="1:8" s="2" customFormat="1" ht="13.5">
      <c r="A177" s="475"/>
      <c r="B177" s="475"/>
      <c r="C177" s="475"/>
      <c r="D177" s="475"/>
      <c r="E177" s="475"/>
      <c r="F177" s="64"/>
      <c r="G177" s="477"/>
      <c r="H177" s="44"/>
    </row>
    <row r="178" spans="1:8" s="2" customFormat="1" ht="13.5">
      <c r="A178" s="475"/>
      <c r="B178" s="475"/>
      <c r="C178" s="475"/>
      <c r="D178" s="475"/>
      <c r="E178" s="475"/>
      <c r="F178" s="64"/>
      <c r="G178" s="477"/>
      <c r="H178" s="44"/>
    </row>
    <row r="179" spans="1:8" s="2" customFormat="1" ht="13.5">
      <c r="A179" s="475"/>
      <c r="B179" s="475"/>
      <c r="C179" s="475"/>
      <c r="D179" s="475"/>
      <c r="E179" s="475"/>
      <c r="F179" s="64"/>
      <c r="G179" s="477"/>
      <c r="H179" s="44"/>
    </row>
    <row r="180" spans="1:8" s="2" customFormat="1" ht="13.5">
      <c r="A180" s="475"/>
      <c r="B180" s="475"/>
      <c r="C180" s="475"/>
      <c r="D180" s="475"/>
      <c r="E180" s="475"/>
      <c r="F180" s="64"/>
      <c r="G180" s="477"/>
      <c r="H180" s="44"/>
    </row>
    <row r="181" spans="1:8" s="2" customFormat="1" ht="13.5">
      <c r="A181" s="475"/>
      <c r="B181" s="475"/>
      <c r="C181" s="475"/>
      <c r="D181" s="475"/>
      <c r="E181" s="475"/>
      <c r="F181" s="64"/>
      <c r="G181" s="477"/>
      <c r="H181" s="44"/>
    </row>
    <row r="182" spans="1:8" s="2" customFormat="1" ht="13.5">
      <c r="A182" s="475"/>
      <c r="B182" s="475"/>
      <c r="C182" s="475"/>
      <c r="D182" s="475"/>
      <c r="E182" s="475"/>
      <c r="F182" s="64"/>
      <c r="G182" s="477"/>
      <c r="H182" s="44"/>
    </row>
    <row r="183" spans="1:8" s="2" customFormat="1" ht="13.5">
      <c r="A183" s="475"/>
      <c r="B183" s="475"/>
      <c r="C183" s="475"/>
      <c r="D183" s="475"/>
      <c r="E183" s="475"/>
      <c r="F183" s="64"/>
      <c r="G183" s="477"/>
      <c r="H183" s="44"/>
    </row>
    <row r="184" spans="1:8" s="2" customFormat="1" ht="13.5">
      <c r="A184" s="475"/>
      <c r="B184" s="475"/>
      <c r="C184" s="475"/>
      <c r="D184" s="475"/>
      <c r="E184" s="475"/>
      <c r="F184" s="64"/>
      <c r="G184" s="477"/>
      <c r="H184" s="44"/>
    </row>
    <row r="185" spans="1:8" s="2" customFormat="1" ht="13.5">
      <c r="A185" s="475"/>
      <c r="B185" s="475"/>
      <c r="C185" s="475"/>
      <c r="D185" s="475"/>
      <c r="E185" s="475"/>
      <c r="F185" s="64"/>
      <c r="G185" s="477"/>
      <c r="H185" s="44"/>
    </row>
    <row r="186" spans="1:8" s="2" customFormat="1" ht="13.5">
      <c r="A186" s="475"/>
      <c r="B186" s="475"/>
      <c r="C186" s="475"/>
      <c r="D186" s="475"/>
      <c r="E186" s="475"/>
      <c r="F186" s="64"/>
      <c r="G186" s="477"/>
      <c r="H186" s="44"/>
    </row>
    <row r="187" spans="1:8" s="2" customFormat="1" ht="13.5">
      <c r="A187" s="475"/>
      <c r="B187" s="475"/>
      <c r="C187" s="475"/>
      <c r="D187" s="475"/>
      <c r="E187" s="475"/>
      <c r="F187" s="64"/>
      <c r="G187" s="477"/>
      <c r="H187" s="44"/>
    </row>
    <row r="188" spans="1:8" s="2" customFormat="1" ht="13.5">
      <c r="A188" s="475"/>
      <c r="B188" s="475"/>
      <c r="C188" s="475"/>
      <c r="D188" s="475"/>
      <c r="E188" s="475"/>
      <c r="F188" s="64"/>
      <c r="G188" s="477"/>
      <c r="H188" s="44"/>
    </row>
    <row r="189" spans="1:8" s="2" customFormat="1" ht="13.5">
      <c r="A189" s="475"/>
      <c r="B189" s="475"/>
      <c r="C189" s="475"/>
      <c r="D189" s="475"/>
      <c r="E189" s="475"/>
      <c r="F189" s="64"/>
      <c r="G189" s="477"/>
      <c r="H189" s="44"/>
    </row>
    <row r="190" spans="1:8" s="2" customFormat="1" ht="13.5">
      <c r="A190" s="475"/>
      <c r="B190" s="475"/>
      <c r="C190" s="475"/>
      <c r="D190" s="475"/>
      <c r="E190" s="475"/>
      <c r="F190" s="64"/>
      <c r="G190" s="477"/>
      <c r="H190" s="44"/>
    </row>
    <row r="191" spans="1:8" s="2" customFormat="1" ht="13.5">
      <c r="A191" s="475"/>
      <c r="B191" s="475"/>
      <c r="C191" s="475"/>
      <c r="D191" s="475"/>
      <c r="E191" s="475"/>
      <c r="F191" s="64"/>
      <c r="G191" s="477"/>
      <c r="H191" s="44"/>
    </row>
    <row r="192" spans="1:8" s="2" customFormat="1" ht="13.5">
      <c r="A192" s="475"/>
      <c r="B192" s="475"/>
      <c r="C192" s="475"/>
      <c r="D192" s="475"/>
      <c r="E192" s="475"/>
      <c r="F192" s="64"/>
      <c r="G192" s="477"/>
      <c r="H192" s="44"/>
    </row>
    <row r="193" spans="1:8" s="2" customFormat="1" ht="13.5">
      <c r="A193" s="475"/>
      <c r="B193" s="475"/>
      <c r="C193" s="475"/>
      <c r="D193" s="475"/>
      <c r="E193" s="475"/>
      <c r="F193" s="64"/>
      <c r="G193" s="477"/>
      <c r="H193" s="44"/>
    </row>
    <row r="194" spans="1:8" s="2" customFormat="1" ht="13.5">
      <c r="A194" s="475"/>
      <c r="B194" s="475"/>
      <c r="C194" s="475"/>
      <c r="D194" s="475"/>
      <c r="E194" s="475"/>
      <c r="F194" s="64"/>
      <c r="G194" s="477"/>
      <c r="H194" s="44"/>
    </row>
    <row r="195" spans="1:8" s="2" customFormat="1" ht="13.5">
      <c r="A195" s="475"/>
      <c r="B195" s="475"/>
      <c r="C195" s="475"/>
      <c r="D195" s="475"/>
      <c r="E195" s="475"/>
      <c r="F195" s="64"/>
      <c r="G195" s="477"/>
      <c r="H195" s="44"/>
    </row>
    <row r="196" spans="1:8" s="2" customFormat="1" ht="13.5">
      <c r="A196" s="475"/>
      <c r="B196" s="475"/>
      <c r="C196" s="475"/>
      <c r="D196" s="475"/>
      <c r="E196" s="475"/>
      <c r="F196" s="64"/>
      <c r="G196" s="477"/>
      <c r="H196" s="44"/>
    </row>
    <row r="197" spans="1:8" s="2" customFormat="1" ht="13.5">
      <c r="A197" s="475"/>
      <c r="B197" s="475"/>
      <c r="C197" s="475"/>
      <c r="D197" s="475"/>
      <c r="E197" s="475"/>
      <c r="F197" s="64"/>
      <c r="G197" s="477"/>
      <c r="H197" s="44"/>
    </row>
    <row r="198" spans="1:8" s="2" customFormat="1" ht="13.5">
      <c r="A198" s="475"/>
      <c r="B198" s="475"/>
      <c r="C198" s="475"/>
      <c r="D198" s="475"/>
      <c r="E198" s="475"/>
      <c r="F198" s="64"/>
      <c r="G198" s="477"/>
      <c r="H198" s="44"/>
    </row>
    <row r="199" spans="1:8" s="2" customFormat="1" ht="13.5">
      <c r="A199" s="475"/>
      <c r="B199" s="475"/>
      <c r="C199" s="475"/>
      <c r="D199" s="475"/>
      <c r="E199" s="475"/>
      <c r="F199" s="64"/>
      <c r="G199" s="477"/>
      <c r="H199" s="44"/>
    </row>
    <row r="200" spans="1:8" s="2" customFormat="1" ht="13.5">
      <c r="A200" s="475"/>
      <c r="B200" s="475"/>
      <c r="C200" s="475"/>
      <c r="D200" s="475"/>
      <c r="E200" s="475"/>
      <c r="F200" s="64"/>
      <c r="G200" s="477"/>
      <c r="H200" s="44"/>
    </row>
  </sheetData>
  <sheetProtection/>
  <mergeCells count="19">
    <mergeCell ref="B8:F8"/>
    <mergeCell ref="B9:F9"/>
    <mergeCell ref="B17:F17"/>
    <mergeCell ref="A1:G1"/>
    <mergeCell ref="B15:F15"/>
    <mergeCell ref="B16:F16"/>
    <mergeCell ref="A3:G3"/>
    <mergeCell ref="A2:C2"/>
    <mergeCell ref="D2:G2"/>
    <mergeCell ref="B11:F11"/>
    <mergeCell ref="B10:F10"/>
    <mergeCell ref="D27:F27"/>
    <mergeCell ref="B20:F20"/>
    <mergeCell ref="B23:F23"/>
    <mergeCell ref="B24:F24"/>
    <mergeCell ref="B25:F25"/>
    <mergeCell ref="B26:F26"/>
    <mergeCell ref="B21:F21"/>
    <mergeCell ref="B19:F19"/>
  </mergeCells>
  <dataValidations count="1">
    <dataValidation allowBlank="1" showInputMessage="1" showErrorMessage="1" errorTitle="NO ERRORS" error="No  decimal is allowed. Use whole numbers only." sqref="A2"/>
  </dataValidations>
  <printOptions horizontalCentered="1" verticalCentered="1"/>
  <pageMargins left="0.5" right="0.5" top="0.5" bottom="0.5" header="0" footer="0.5"/>
  <pageSetup fitToHeight="1" fitToWidth="1" horizontalDpi="300" verticalDpi="3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754"/>
  <sheetViews>
    <sheetView showGridLines="0" zoomScale="75" zoomScaleNormal="75" zoomScalePageLayoutView="0" workbookViewId="0" topLeftCell="A1">
      <selection activeCell="C17" sqref="C17"/>
    </sheetView>
  </sheetViews>
  <sheetFormatPr defaultColWidth="9.140625" defaultRowHeight="12.75"/>
  <cols>
    <col min="1" max="1" width="6.00390625" style="51" customWidth="1"/>
    <col min="2" max="2" width="15.421875" style="51" customWidth="1"/>
    <col min="3" max="3" width="67.57421875" style="51" customWidth="1"/>
    <col min="4" max="4" width="19.8515625" style="51" customWidth="1"/>
    <col min="5" max="5" width="6.57421875" style="51" customWidth="1"/>
    <col min="6" max="10" width="13.7109375" style="51" customWidth="1"/>
  </cols>
  <sheetData>
    <row r="1" spans="1:10" s="15" customFormat="1" ht="21">
      <c r="A1" s="157" t="s">
        <v>358</v>
      </c>
      <c r="B1" s="158"/>
      <c r="C1" s="158"/>
      <c r="D1" s="158"/>
      <c r="E1" s="158"/>
      <c r="F1" s="158"/>
      <c r="G1" s="159"/>
      <c r="H1" s="160"/>
      <c r="I1" s="160"/>
      <c r="J1" s="160"/>
    </row>
    <row r="2" spans="1:10" s="15" customFormat="1" ht="21">
      <c r="A2" s="157" t="s">
        <v>294</v>
      </c>
      <c r="B2" s="157"/>
      <c r="C2" s="158"/>
      <c r="D2" s="158"/>
      <c r="E2" s="158"/>
      <c r="F2" s="158"/>
      <c r="G2" s="161"/>
      <c r="H2" s="161"/>
      <c r="I2" s="161"/>
      <c r="J2" s="161"/>
    </row>
    <row r="3" spans="1:10" s="15" customFormat="1" ht="21">
      <c r="A3" s="157" t="s">
        <v>409</v>
      </c>
      <c r="B3" s="157"/>
      <c r="C3" s="158"/>
      <c r="D3" s="158"/>
      <c r="E3" s="158"/>
      <c r="F3" s="158"/>
      <c r="G3" s="161"/>
      <c r="H3" s="161"/>
      <c r="I3" s="161"/>
      <c r="J3" s="161"/>
    </row>
    <row r="4" spans="1:137" s="1" customFormat="1" ht="10.5" customHeight="1">
      <c r="A4" s="162"/>
      <c r="B4" s="163"/>
      <c r="C4" s="164"/>
      <c r="D4" s="164"/>
      <c r="E4" s="164"/>
      <c r="F4" s="164"/>
      <c r="G4" s="165"/>
      <c r="H4" s="164"/>
      <c r="I4" s="164"/>
      <c r="J4" s="16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</row>
    <row r="5" spans="1:137" s="2" customFormat="1" ht="18" customHeight="1">
      <c r="A5" s="166" t="str">
        <f>IF('COVER PAGE'!E12=0,"   ",'COVER PAGE'!E12)</f>
        <v>   </v>
      </c>
      <c r="B5" s="167" t="s">
        <v>57</v>
      </c>
      <c r="C5" s="51"/>
      <c r="D5" s="51"/>
      <c r="E5" s="166" t="str">
        <f>IF('COVER PAGE'!E13=0,"   ",'COVER PAGE'!E13)</f>
        <v>   </v>
      </c>
      <c r="F5" s="168" t="s">
        <v>305</v>
      </c>
      <c r="G5" s="169"/>
      <c r="H5" s="170"/>
      <c r="I5" s="171"/>
      <c r="J5" s="172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</row>
    <row r="6" spans="1:137" s="6" customFormat="1" ht="25.5" customHeight="1">
      <c r="A6" s="173" t="s">
        <v>37</v>
      </c>
      <c r="B6" s="174"/>
      <c r="C6" s="759" t="str">
        <f>IF('COVER PAGE'!$D$5=0," ",'COVER PAGE'!$D$5)</f>
        <v> </v>
      </c>
      <c r="D6" s="759"/>
      <c r="E6" s="759"/>
      <c r="F6" s="759"/>
      <c r="G6" s="760"/>
      <c r="H6" s="760"/>
      <c r="I6" s="760"/>
      <c r="J6" s="760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</row>
    <row r="7" spans="1:137" s="2" customFormat="1" ht="12" customHeight="1" thickBot="1">
      <c r="A7" s="51"/>
      <c r="B7" s="51"/>
      <c r="C7" s="51"/>
      <c r="D7" s="51"/>
      <c r="E7" s="51"/>
      <c r="F7" s="51"/>
      <c r="G7" s="51"/>
      <c r="H7" s="51"/>
      <c r="I7" s="175"/>
      <c r="J7" s="176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</row>
    <row r="8" spans="1:137" s="9" customFormat="1" ht="19.5" customHeight="1">
      <c r="A8" s="177" t="s">
        <v>410</v>
      </c>
      <c r="B8" s="178"/>
      <c r="C8" s="179"/>
      <c r="D8" s="179"/>
      <c r="E8" s="179"/>
      <c r="F8" s="179"/>
      <c r="G8" s="179"/>
      <c r="H8" s="179"/>
      <c r="I8" s="179"/>
      <c r="J8" s="180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</row>
    <row r="9" spans="1:137" s="6" customFormat="1" ht="19.5" customHeight="1">
      <c r="A9" s="181" t="s">
        <v>13</v>
      </c>
      <c r="B9" s="182" t="s">
        <v>411</v>
      </c>
      <c r="C9" s="182"/>
      <c r="D9" s="182"/>
      <c r="E9" s="182"/>
      <c r="F9" s="183"/>
      <c r="G9" s="53"/>
      <c r="H9" s="53"/>
      <c r="I9" s="53"/>
      <c r="J9" s="184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</row>
    <row r="10" spans="1:137" s="6" customFormat="1" ht="19.5" customHeight="1">
      <c r="A10" s="185"/>
      <c r="B10" s="186" t="s">
        <v>394</v>
      </c>
      <c r="C10" s="186"/>
      <c r="D10" s="187"/>
      <c r="E10" s="183"/>
      <c r="F10" s="53"/>
      <c r="G10" s="756" t="str">
        <f>IF(D15='COVER PAGE'!I9,"  ","YOUR SLOT TOTAL IS NOT CORRECT.  PLEASE CHECK YOUR NUMBERS.")</f>
        <v>  </v>
      </c>
      <c r="H10" s="757"/>
      <c r="I10" s="757"/>
      <c r="J10" s="758"/>
      <c r="K10" s="12"/>
      <c r="L10" s="12"/>
      <c r="M10" s="26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</row>
    <row r="11" spans="1:137" s="6" customFormat="1" ht="19.5" customHeight="1">
      <c r="A11" s="185"/>
      <c r="B11" s="186" t="s">
        <v>306</v>
      </c>
      <c r="C11" s="186"/>
      <c r="D11" s="187"/>
      <c r="E11" s="183"/>
      <c r="F11" s="188"/>
      <c r="G11" s="756"/>
      <c r="H11" s="757"/>
      <c r="I11" s="757"/>
      <c r="J11" s="758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</row>
    <row r="12" spans="1:137" s="6" customFormat="1" ht="19.5" customHeight="1">
      <c r="A12" s="185"/>
      <c r="B12" s="186" t="s">
        <v>307</v>
      </c>
      <c r="C12" s="186"/>
      <c r="D12" s="187"/>
      <c r="E12" s="183"/>
      <c r="F12" s="188"/>
      <c r="G12" s="756"/>
      <c r="H12" s="757"/>
      <c r="I12" s="757"/>
      <c r="J12" s="758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</row>
    <row r="13" spans="1:137" s="6" customFormat="1" ht="19.5" customHeight="1">
      <c r="A13" s="185"/>
      <c r="B13" s="186" t="s">
        <v>308</v>
      </c>
      <c r="C13" s="186"/>
      <c r="D13" s="187"/>
      <c r="E13" s="183"/>
      <c r="F13" s="53"/>
      <c r="G13" s="757"/>
      <c r="H13" s="757"/>
      <c r="I13" s="757"/>
      <c r="J13" s="758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</row>
    <row r="14" spans="1:137" s="6" customFormat="1" ht="19.5" customHeight="1">
      <c r="A14" s="185"/>
      <c r="B14" s="186" t="s">
        <v>309</v>
      </c>
      <c r="C14" s="186"/>
      <c r="D14" s="187"/>
      <c r="E14" s="183"/>
      <c r="F14" s="188"/>
      <c r="G14" s="757"/>
      <c r="H14" s="757"/>
      <c r="I14" s="757"/>
      <c r="J14" s="758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</row>
    <row r="15" spans="1:137" s="6" customFormat="1" ht="19.5" customHeight="1">
      <c r="A15" s="185"/>
      <c r="B15" s="189" t="s">
        <v>412</v>
      </c>
      <c r="C15" s="186"/>
      <c r="D15" s="190">
        <f>SUM(D10:D14)</f>
        <v>0</v>
      </c>
      <c r="E15" s="53"/>
      <c r="F15" s="188"/>
      <c r="G15" s="757"/>
      <c r="H15" s="757"/>
      <c r="I15" s="757"/>
      <c r="J15" s="758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</row>
    <row r="16" spans="1:137" s="6" customFormat="1" ht="19.5" customHeight="1">
      <c r="A16" s="181" t="s">
        <v>15</v>
      </c>
      <c r="B16" s="189" t="s">
        <v>357</v>
      </c>
      <c r="C16" s="186"/>
      <c r="D16" s="191"/>
      <c r="E16" s="192"/>
      <c r="F16" s="193"/>
      <c r="G16" s="194" t="str">
        <f>IF(AND(D16&gt;0,E5&gt;0),"APPLICABLE ONLY TO EARLY HEAD START"," ")</f>
        <v> </v>
      </c>
      <c r="H16" s="195"/>
      <c r="I16" s="196"/>
      <c r="J16" s="197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</row>
    <row r="17" spans="1:137" s="7" customFormat="1" ht="19.5" customHeight="1" thickBot="1">
      <c r="A17" s="198"/>
      <c r="B17" s="199"/>
      <c r="C17" s="200"/>
      <c r="D17" s="200"/>
      <c r="E17" s="201"/>
      <c r="F17" s="202"/>
      <c r="G17" s="203"/>
      <c r="H17" s="203"/>
      <c r="I17" s="203"/>
      <c r="J17" s="204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</row>
    <row r="18" spans="1:137" s="9" customFormat="1" ht="19.5" customHeight="1">
      <c r="A18" s="205" t="s">
        <v>388</v>
      </c>
      <c r="B18" s="206"/>
      <c r="C18" s="179"/>
      <c r="D18" s="179"/>
      <c r="E18" s="179"/>
      <c r="F18" s="207"/>
      <c r="G18" s="207"/>
      <c r="H18" s="207"/>
      <c r="I18" s="207"/>
      <c r="J18" s="20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</row>
    <row r="19" spans="1:137" s="48" customFormat="1" ht="19.5" customHeight="1">
      <c r="A19" s="209" t="s">
        <v>14</v>
      </c>
      <c r="B19" s="209"/>
      <c r="C19" s="210"/>
      <c r="D19" s="210"/>
      <c r="E19" s="211"/>
      <c r="F19" s="212"/>
      <c r="G19" s="212"/>
      <c r="H19" s="212"/>
      <c r="I19" s="212"/>
      <c r="J19" s="213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</row>
    <row r="20" spans="1:137" s="6" customFormat="1" ht="19.5" customHeight="1">
      <c r="A20" s="214" t="s">
        <v>13</v>
      </c>
      <c r="B20" s="215" t="s">
        <v>16</v>
      </c>
      <c r="C20" s="216"/>
      <c r="D20" s="216"/>
      <c r="E20" s="215"/>
      <c r="F20" s="274"/>
      <c r="G20" s="217"/>
      <c r="H20" s="218"/>
      <c r="I20" s="218"/>
      <c r="J20" s="219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</row>
    <row r="21" spans="1:137" s="6" customFormat="1" ht="19.5" customHeight="1">
      <c r="A21" s="220" t="s">
        <v>15</v>
      </c>
      <c r="B21" s="221" t="s">
        <v>18</v>
      </c>
      <c r="C21" s="222"/>
      <c r="D21" s="222"/>
      <c r="E21" s="221"/>
      <c r="F21" s="273"/>
      <c r="G21" s="223"/>
      <c r="H21" s="218"/>
      <c r="I21" s="218"/>
      <c r="J21" s="219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</row>
    <row r="22" spans="1:137" s="9" customFormat="1" ht="19.5" customHeight="1">
      <c r="A22" s="224" t="s">
        <v>310</v>
      </c>
      <c r="B22" s="225"/>
      <c r="C22" s="226"/>
      <c r="D22" s="226"/>
      <c r="E22" s="226"/>
      <c r="F22" s="227"/>
      <c r="G22" s="227"/>
      <c r="H22" s="227"/>
      <c r="I22" s="227"/>
      <c r="J22" s="228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</row>
    <row r="23" spans="1:137" s="6" customFormat="1" ht="19.5" customHeight="1">
      <c r="A23" s="214" t="s">
        <v>311</v>
      </c>
      <c r="B23" s="215" t="s">
        <v>19</v>
      </c>
      <c r="C23" s="216"/>
      <c r="D23" s="216"/>
      <c r="E23" s="215"/>
      <c r="F23" s="274"/>
      <c r="G23" s="218"/>
      <c r="H23" s="218"/>
      <c r="I23" s="218"/>
      <c r="J23" s="219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</row>
    <row r="24" spans="1:137" s="6" customFormat="1" ht="19.5" customHeight="1">
      <c r="A24" s="214" t="s">
        <v>312</v>
      </c>
      <c r="B24" s="216" t="s">
        <v>137</v>
      </c>
      <c r="C24" s="216"/>
      <c r="D24" s="216"/>
      <c r="E24" s="215"/>
      <c r="F24" s="274"/>
      <c r="G24" s="217"/>
      <c r="H24" s="217"/>
      <c r="I24" s="217"/>
      <c r="J24" s="229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</row>
    <row r="25" spans="1:137" s="6" customFormat="1" ht="19.5" customHeight="1">
      <c r="A25" s="214" t="s">
        <v>44</v>
      </c>
      <c r="B25" s="215" t="s">
        <v>21</v>
      </c>
      <c r="C25" s="216"/>
      <c r="D25" s="216"/>
      <c r="E25" s="215"/>
      <c r="F25" s="274"/>
      <c r="G25" s="218"/>
      <c r="H25" s="218"/>
      <c r="I25" s="218"/>
      <c r="J25" s="219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</row>
    <row r="26" spans="1:137" s="6" customFormat="1" ht="19.5" customHeight="1">
      <c r="A26" s="185" t="s">
        <v>20</v>
      </c>
      <c r="B26" s="230" t="s">
        <v>23</v>
      </c>
      <c r="C26" s="183"/>
      <c r="D26" s="183"/>
      <c r="E26" s="230"/>
      <c r="F26" s="274"/>
      <c r="G26" s="218"/>
      <c r="H26" s="218"/>
      <c r="I26" s="218"/>
      <c r="J26" s="219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</row>
    <row r="27" spans="1:137" s="6" customFormat="1" ht="19.5" customHeight="1">
      <c r="A27" s="214" t="s">
        <v>22</v>
      </c>
      <c r="B27" s="215" t="s">
        <v>25</v>
      </c>
      <c r="C27" s="216"/>
      <c r="D27" s="216"/>
      <c r="E27" s="215"/>
      <c r="F27" s="274"/>
      <c r="G27" s="218"/>
      <c r="H27" s="218"/>
      <c r="I27" s="218"/>
      <c r="J27" s="219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</row>
    <row r="28" spans="1:137" s="6" customFormat="1" ht="19.5" customHeight="1">
      <c r="A28" s="214" t="s">
        <v>24</v>
      </c>
      <c r="B28" s="215" t="s">
        <v>27</v>
      </c>
      <c r="C28" s="216"/>
      <c r="D28" s="216"/>
      <c r="E28" s="215"/>
      <c r="F28" s="274"/>
      <c r="G28" s="218"/>
      <c r="H28" s="218"/>
      <c r="I28" s="218"/>
      <c r="J28" s="219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</row>
    <row r="29" spans="1:137" s="6" customFormat="1" ht="19.5" customHeight="1">
      <c r="A29" s="214" t="s">
        <v>26</v>
      </c>
      <c r="B29" s="215" t="s">
        <v>29</v>
      </c>
      <c r="C29" s="216"/>
      <c r="D29" s="216"/>
      <c r="E29" s="215"/>
      <c r="F29" s="274"/>
      <c r="G29" s="218"/>
      <c r="H29" s="218"/>
      <c r="I29" s="218"/>
      <c r="J29" s="219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</row>
    <row r="30" spans="1:137" s="9" customFormat="1" ht="19.5" customHeight="1">
      <c r="A30" s="224" t="s">
        <v>313</v>
      </c>
      <c r="B30" s="225"/>
      <c r="C30" s="226"/>
      <c r="D30" s="226"/>
      <c r="E30" s="226"/>
      <c r="F30" s="227"/>
      <c r="G30" s="227"/>
      <c r="H30" s="227"/>
      <c r="I30" s="227"/>
      <c r="J30" s="228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</row>
    <row r="31" spans="1:137" s="6" customFormat="1" ht="19.5" customHeight="1">
      <c r="A31" s="214" t="s">
        <v>28</v>
      </c>
      <c r="B31" s="215" t="s">
        <v>27</v>
      </c>
      <c r="C31" s="216"/>
      <c r="D31" s="216"/>
      <c r="E31" s="215"/>
      <c r="F31" s="217"/>
      <c r="G31" s="218"/>
      <c r="H31" s="218"/>
      <c r="I31" s="218"/>
      <c r="J31" s="219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</row>
    <row r="32" spans="1:137" s="6" customFormat="1" ht="19.5" customHeight="1">
      <c r="A32" s="214" t="s">
        <v>30</v>
      </c>
      <c r="B32" s="215" t="s">
        <v>29</v>
      </c>
      <c r="C32" s="216"/>
      <c r="D32" s="216"/>
      <c r="E32" s="215"/>
      <c r="F32" s="217"/>
      <c r="G32" s="218"/>
      <c r="H32" s="218"/>
      <c r="I32" s="218"/>
      <c r="J32" s="219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</row>
    <row r="33" spans="1:137" s="6" customFormat="1" ht="19.5" customHeight="1">
      <c r="A33" s="214" t="s">
        <v>31</v>
      </c>
      <c r="B33" s="215" t="s">
        <v>35</v>
      </c>
      <c r="C33" s="216"/>
      <c r="D33" s="216"/>
      <c r="E33" s="215"/>
      <c r="F33" s="217"/>
      <c r="G33" s="218"/>
      <c r="H33" s="218"/>
      <c r="I33" s="218"/>
      <c r="J33" s="219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</row>
    <row r="34" spans="1:137" s="6" customFormat="1" ht="19.5" customHeight="1" thickBot="1">
      <c r="A34" s="231" t="s">
        <v>32</v>
      </c>
      <c r="B34" s="754" t="s">
        <v>33</v>
      </c>
      <c r="C34" s="754"/>
      <c r="D34" s="754"/>
      <c r="E34" s="755"/>
      <c r="F34" s="232"/>
      <c r="G34" s="233"/>
      <c r="H34" s="233"/>
      <c r="I34" s="233"/>
      <c r="J34" s="234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</row>
    <row r="35" spans="1:137" s="2" customFormat="1" ht="19.5" customHeight="1">
      <c r="A35" s="50"/>
      <c r="B35" s="50"/>
      <c r="C35" s="51"/>
      <c r="D35" s="51"/>
      <c r="E35" s="51"/>
      <c r="F35" s="51"/>
      <c r="G35" s="51"/>
      <c r="H35" s="51"/>
      <c r="I35" s="51"/>
      <c r="J35" s="51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</row>
    <row r="36" spans="1:10" ht="19.5" customHeight="1">
      <c r="A36" s="167"/>
      <c r="C36" s="753"/>
      <c r="D36" s="753"/>
      <c r="E36" s="658"/>
      <c r="F36" s="658"/>
      <c r="G36" s="658"/>
      <c r="H36" s="658"/>
      <c r="I36" s="658"/>
      <c r="J36" s="658"/>
    </row>
    <row r="37" ht="19.5" customHeight="1"/>
    <row r="38" ht="19.5" customHeight="1"/>
    <row r="39" spans="1:137" s="2" customFormat="1" ht="19.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</row>
    <row r="40" spans="1:137" s="2" customFormat="1" ht="19.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</row>
    <row r="41" spans="1:137" s="2" customFormat="1" ht="19.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</row>
    <row r="42" spans="1:137" s="2" customFormat="1" ht="19.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</row>
    <row r="43" spans="1:137" s="2" customFormat="1" ht="19.5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</row>
    <row r="44" spans="1:137" s="2" customFormat="1" ht="19.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</row>
    <row r="45" spans="1:137" s="2" customFormat="1" ht="19.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</row>
    <row r="46" spans="1:137" s="2" customFormat="1" ht="19.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</row>
    <row r="47" spans="1:137" s="2" customFormat="1" ht="19.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</row>
    <row r="48" spans="1:137" s="2" customFormat="1" ht="19.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</row>
    <row r="49" spans="1:137" s="2" customFormat="1" ht="19.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</row>
    <row r="50" spans="1:137" s="2" customFormat="1" ht="19.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</row>
    <row r="51" spans="1:137" s="2" customFormat="1" ht="19.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</row>
    <row r="52" spans="1:137" s="2" customFormat="1" ht="19.5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</row>
    <row r="53" spans="1:137" s="2" customFormat="1" ht="19.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</row>
    <row r="54" spans="1:137" s="2" customFormat="1" ht="13.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</row>
    <row r="55" spans="1:137" s="2" customFormat="1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</row>
    <row r="56" spans="1:137" s="2" customFormat="1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</row>
    <row r="57" spans="1:137" s="2" customFormat="1" ht="13.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</row>
    <row r="58" spans="1:137" s="2" customFormat="1" ht="13.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</row>
    <row r="59" spans="1:137" s="2" customFormat="1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</row>
    <row r="60" spans="1:137" s="2" customFormat="1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</row>
    <row r="61" spans="1:137" s="2" customFormat="1" ht="13.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</row>
    <row r="62" spans="1:137" s="2" customFormat="1" ht="13.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</row>
    <row r="63" spans="1:137" s="2" customFormat="1" ht="13.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</row>
    <row r="64" spans="1:137" s="2" customFormat="1" ht="13.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</row>
    <row r="65" spans="1:137" s="2" customFormat="1" ht="13.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</row>
    <row r="66" spans="1:137" s="2" customFormat="1" ht="13.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</row>
    <row r="67" spans="1:137" s="2" customFormat="1" ht="13.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</row>
    <row r="68" spans="1:137" s="2" customFormat="1" ht="13.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</row>
    <row r="69" spans="1:137" s="2" customFormat="1" ht="13.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</row>
    <row r="70" spans="1:137" s="2" customFormat="1" ht="13.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</row>
    <row r="71" spans="1:137" s="2" customFormat="1" ht="13.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</row>
    <row r="72" spans="1:137" s="2" customFormat="1" ht="13.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</row>
    <row r="73" spans="1:137" s="2" customFormat="1" ht="13.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</row>
    <row r="74" spans="1:137" s="2" customFormat="1" ht="13.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</row>
    <row r="75" spans="1:137" s="2" customFormat="1" ht="13.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</row>
    <row r="76" spans="1:137" s="2" customFormat="1" ht="13.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</row>
    <row r="77" spans="1:137" s="2" customFormat="1" ht="13.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</row>
    <row r="78" spans="1:137" s="2" customFormat="1" ht="13.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</row>
    <row r="79" spans="1:137" s="2" customFormat="1" ht="13.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</row>
    <row r="80" spans="1:137" s="2" customFormat="1" ht="13.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</row>
    <row r="81" spans="1:137" s="2" customFormat="1" ht="13.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</row>
    <row r="82" spans="1:137" s="2" customFormat="1" ht="13.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</row>
    <row r="83" spans="1:137" s="2" customFormat="1" ht="13.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</row>
    <row r="84" spans="1:137" s="2" customFormat="1" ht="13.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</row>
    <row r="85" spans="1:137" s="2" customFormat="1" ht="13.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</row>
    <row r="86" spans="1:137" s="2" customFormat="1" ht="13.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</row>
    <row r="87" spans="1:137" s="2" customFormat="1" ht="13.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</row>
    <row r="88" spans="1:137" s="2" customFormat="1" ht="13.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</row>
    <row r="89" spans="1:137" s="2" customFormat="1" ht="13.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</row>
    <row r="90" spans="1:137" s="2" customFormat="1" ht="13.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</row>
    <row r="91" spans="1:137" s="2" customFormat="1" ht="13.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</row>
    <row r="92" spans="1:137" s="2" customFormat="1" ht="13.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</row>
    <row r="93" spans="1:137" s="2" customFormat="1" ht="13.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</row>
    <row r="94" spans="1:137" s="2" customFormat="1" ht="13.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</row>
    <row r="95" spans="1:137" s="2" customFormat="1" ht="13.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</row>
    <row r="96" spans="1:137" s="2" customFormat="1" ht="13.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</row>
    <row r="97" spans="1:137" s="2" customFormat="1" ht="13.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</row>
    <row r="98" spans="1:137" s="2" customFormat="1" ht="13.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</row>
    <row r="99" spans="1:137" s="2" customFormat="1" ht="13.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</row>
    <row r="100" spans="1:137" s="2" customFormat="1" ht="13.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</row>
    <row r="101" spans="1:137" s="2" customFormat="1" ht="13.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</row>
    <row r="102" spans="1:137" s="2" customFormat="1" ht="13.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</row>
    <row r="103" spans="1:137" s="2" customFormat="1" ht="13.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</row>
    <row r="104" spans="1:137" s="2" customFormat="1" ht="13.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</row>
    <row r="105" spans="1:137" s="2" customFormat="1" ht="13.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</row>
    <row r="106" spans="1:137" s="2" customFormat="1" ht="13.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</row>
    <row r="107" spans="1:137" s="2" customFormat="1" ht="13.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</row>
    <row r="108" spans="1:137" s="2" customFormat="1" ht="13.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</row>
    <row r="109" spans="1:137" s="2" customFormat="1" ht="13.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</row>
    <row r="110" spans="1:137" s="2" customFormat="1" ht="13.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</row>
    <row r="111" spans="1:137" s="2" customFormat="1" ht="13.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</row>
    <row r="112" spans="1:137" s="2" customFormat="1" ht="13.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</row>
    <row r="113" spans="1:137" s="2" customFormat="1" ht="13.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</row>
    <row r="114" spans="1:137" s="2" customFormat="1" ht="13.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</row>
    <row r="115" spans="1:137" s="2" customFormat="1" ht="13.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</row>
    <row r="116" spans="1:137" s="2" customFormat="1" ht="13.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</row>
    <row r="117" spans="1:137" s="2" customFormat="1" ht="13.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</row>
    <row r="118" spans="1:137" s="2" customFormat="1" ht="13.5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</row>
    <row r="119" spans="1:137" s="2" customFormat="1" ht="13.5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</row>
    <row r="120" spans="1:137" s="2" customFormat="1" ht="13.5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</row>
    <row r="121" spans="1:137" s="2" customFormat="1" ht="13.5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</row>
    <row r="122" spans="1:137" s="2" customFormat="1" ht="13.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</row>
    <row r="123" spans="1:137" s="2" customFormat="1" ht="13.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</row>
    <row r="124" spans="1:137" s="2" customFormat="1" ht="13.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</row>
    <row r="125" spans="1:137" s="2" customFormat="1" ht="13.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</row>
    <row r="126" spans="1:137" s="2" customFormat="1" ht="13.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</row>
    <row r="127" spans="1:137" s="2" customFormat="1" ht="13.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</row>
    <row r="128" spans="1:137" s="2" customFormat="1" ht="13.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</row>
    <row r="129" spans="1:137" s="2" customFormat="1" ht="13.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</row>
    <row r="130" spans="1:137" s="2" customFormat="1" ht="13.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</row>
    <row r="131" spans="1:137" s="2" customFormat="1" ht="13.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</row>
    <row r="132" spans="1:137" s="2" customFormat="1" ht="13.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</row>
    <row r="133" spans="1:137" s="2" customFormat="1" ht="13.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</row>
    <row r="134" spans="1:137" s="2" customFormat="1" ht="13.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</row>
    <row r="135" spans="1:137" s="2" customFormat="1" ht="13.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</row>
    <row r="136" spans="1:137" s="2" customFormat="1" ht="13.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</row>
    <row r="137" spans="1:137" s="2" customFormat="1" ht="13.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</row>
    <row r="138" spans="1:137" s="2" customFormat="1" ht="13.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</row>
    <row r="139" spans="1:137" s="2" customFormat="1" ht="13.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</row>
    <row r="140" spans="1:137" s="2" customFormat="1" ht="13.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</row>
    <row r="141" spans="1:137" s="2" customFormat="1" ht="13.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</row>
    <row r="142" spans="1:137" s="2" customFormat="1" ht="13.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</row>
    <row r="143" spans="1:137" s="2" customFormat="1" ht="13.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</row>
    <row r="144" spans="1:137" s="2" customFormat="1" ht="13.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</row>
    <row r="145" spans="1:137" s="2" customFormat="1" ht="13.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</row>
    <row r="146" spans="1:137" s="2" customFormat="1" ht="13.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</row>
    <row r="147" spans="1:137" s="2" customFormat="1" ht="13.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</row>
    <row r="148" spans="1:137" s="2" customFormat="1" ht="13.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</row>
    <row r="149" spans="1:137" s="2" customFormat="1" ht="13.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</row>
    <row r="150" spans="1:137" s="2" customFormat="1" ht="13.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</row>
    <row r="151" spans="1:137" s="2" customFormat="1" ht="13.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</row>
    <row r="152" spans="1:137" s="2" customFormat="1" ht="13.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</row>
    <row r="153" spans="1:137" s="2" customFormat="1" ht="13.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</row>
    <row r="154" spans="1:137" s="2" customFormat="1" ht="13.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</row>
    <row r="155" spans="1:137" s="2" customFormat="1" ht="13.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</row>
    <row r="156" spans="1:137" s="2" customFormat="1" ht="13.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</row>
    <row r="157" spans="1:137" s="2" customFormat="1" ht="13.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</row>
    <row r="158" spans="1:137" s="2" customFormat="1" ht="13.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</row>
    <row r="159" spans="1:137" s="2" customFormat="1" ht="13.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</row>
    <row r="160" spans="1:137" s="2" customFormat="1" ht="13.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</row>
    <row r="161" spans="1:137" s="2" customFormat="1" ht="13.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</row>
    <row r="162" spans="1:137" s="2" customFormat="1" ht="13.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</row>
    <row r="163" spans="1:137" s="2" customFormat="1" ht="13.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</row>
    <row r="164" spans="1:137" s="2" customFormat="1" ht="13.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</row>
    <row r="165" spans="1:137" s="2" customFormat="1" ht="13.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</row>
    <row r="166" spans="1:137" s="2" customFormat="1" ht="13.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</row>
    <row r="167" spans="1:137" s="2" customFormat="1" ht="13.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</row>
    <row r="168" spans="1:137" s="2" customFormat="1" ht="13.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</row>
    <row r="169" spans="1:137" s="2" customFormat="1" ht="13.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</row>
    <row r="170" spans="1:137" s="2" customFormat="1" ht="13.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</row>
    <row r="171" spans="1:137" s="2" customFormat="1" ht="13.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</row>
    <row r="172" spans="1:137" s="2" customFormat="1" ht="13.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</row>
    <row r="173" spans="1:137" s="2" customFormat="1" ht="13.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</row>
    <row r="174" spans="1:137" s="2" customFormat="1" ht="13.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</row>
    <row r="175" spans="1:137" s="2" customFormat="1" ht="13.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</row>
    <row r="176" spans="1:137" s="2" customFormat="1" ht="13.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</row>
    <row r="177" spans="1:137" s="2" customFormat="1" ht="13.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</row>
    <row r="178" spans="1:137" s="2" customFormat="1" ht="13.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</row>
    <row r="179" spans="1:137" s="2" customFormat="1" ht="13.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</row>
    <row r="180" spans="1:137" s="2" customFormat="1" ht="13.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</row>
    <row r="181" spans="1:137" s="2" customFormat="1" ht="13.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</row>
    <row r="182" spans="1:137" s="2" customFormat="1" ht="13.5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</row>
    <row r="183" spans="1:137" s="2" customFormat="1" ht="13.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</row>
    <row r="184" spans="1:137" s="2" customFormat="1" ht="13.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</row>
    <row r="185" spans="1:137" s="2" customFormat="1" ht="13.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</row>
    <row r="186" spans="1:137" s="2" customFormat="1" ht="13.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</row>
    <row r="187" spans="1:137" s="2" customFormat="1" ht="13.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</row>
    <row r="188" spans="1:137" s="2" customFormat="1" ht="13.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</row>
    <row r="189" spans="1:137" s="2" customFormat="1" ht="13.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</row>
    <row r="190" spans="1:137" s="2" customFormat="1" ht="13.5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</row>
    <row r="191" spans="1:137" s="2" customFormat="1" ht="13.5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</row>
    <row r="192" spans="1:137" s="2" customFormat="1" ht="13.5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</row>
    <row r="193" spans="1:137" s="2" customFormat="1" ht="13.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</row>
    <row r="194" spans="1:137" s="2" customFormat="1" ht="13.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</row>
    <row r="195" spans="1:137" s="2" customFormat="1" ht="13.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</row>
    <row r="196" spans="1:137" s="2" customFormat="1" ht="13.5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</row>
    <row r="197" spans="1:137" s="2" customFormat="1" ht="13.5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</row>
    <row r="198" spans="1:137" s="2" customFormat="1" ht="13.5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</row>
    <row r="199" spans="1:137" s="2" customFormat="1" ht="13.5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</row>
    <row r="200" spans="1:137" s="2" customFormat="1" ht="13.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</row>
    <row r="201" spans="1:137" s="2" customFormat="1" ht="13.5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</row>
    <row r="202" spans="1:137" s="2" customFormat="1" ht="13.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</row>
    <row r="203" spans="1:137" s="2" customFormat="1" ht="13.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</row>
    <row r="204" spans="1:137" s="2" customFormat="1" ht="13.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</row>
    <row r="205" spans="1:137" s="2" customFormat="1" ht="13.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</row>
    <row r="206" spans="1:137" s="2" customFormat="1" ht="13.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</row>
    <row r="207" spans="1:137" s="2" customFormat="1" ht="13.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</row>
    <row r="208" spans="1:137" s="2" customFormat="1" ht="13.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</row>
    <row r="209" spans="1:137" s="2" customFormat="1" ht="13.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</row>
    <row r="210" spans="1:137" s="2" customFormat="1" ht="13.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</row>
    <row r="211" spans="1:137" s="2" customFormat="1" ht="13.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</row>
    <row r="212" spans="1:137" s="2" customFormat="1" ht="13.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</row>
    <row r="213" spans="1:137" s="2" customFormat="1" ht="13.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</row>
    <row r="214" spans="1:137" s="2" customFormat="1" ht="13.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</row>
    <row r="215" spans="1:137" s="2" customFormat="1" ht="13.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</row>
    <row r="216" spans="1:137" s="2" customFormat="1" ht="13.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</row>
    <row r="217" spans="1:137" s="2" customFormat="1" ht="13.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</row>
    <row r="218" spans="1:137" s="2" customFormat="1" ht="13.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</row>
    <row r="219" spans="1:137" s="2" customFormat="1" ht="13.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</row>
    <row r="220" spans="1:137" s="2" customFormat="1" ht="13.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</row>
    <row r="221" spans="1:137" s="2" customFormat="1" ht="13.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</row>
    <row r="222" spans="1:137" s="2" customFormat="1" ht="13.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</row>
    <row r="223" spans="1:137" s="2" customFormat="1" ht="13.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</row>
    <row r="224" spans="1:137" s="2" customFormat="1" ht="13.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</row>
    <row r="225" spans="1:137" s="2" customFormat="1" ht="13.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</row>
    <row r="226" spans="1:137" s="2" customFormat="1" ht="13.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</row>
    <row r="227" spans="1:137" s="2" customFormat="1" ht="13.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</row>
    <row r="228" spans="1:137" s="2" customFormat="1" ht="13.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</row>
    <row r="229" spans="1:137" s="2" customFormat="1" ht="13.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</row>
    <row r="230" spans="1:137" s="2" customFormat="1" ht="13.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</row>
    <row r="231" spans="1:137" s="2" customFormat="1" ht="13.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</row>
    <row r="232" spans="1:137" s="2" customFormat="1" ht="13.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</row>
    <row r="233" spans="1:137" s="2" customFormat="1" ht="13.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</row>
    <row r="234" spans="1:137" s="2" customFormat="1" ht="13.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</row>
    <row r="235" spans="1:137" s="2" customFormat="1" ht="13.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</row>
    <row r="236" spans="1:137" s="2" customFormat="1" ht="13.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</row>
    <row r="237" spans="1:137" s="2" customFormat="1" ht="13.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</row>
    <row r="238" spans="1:137" s="2" customFormat="1" ht="13.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</row>
    <row r="239" spans="1:137" s="2" customFormat="1" ht="13.5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</row>
    <row r="240" spans="1:137" s="2" customFormat="1" ht="13.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</row>
    <row r="241" spans="1:137" s="2" customFormat="1" ht="13.5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</row>
    <row r="242" spans="1:137" s="2" customFormat="1" ht="13.5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</row>
    <row r="243" spans="1:137" s="2" customFormat="1" ht="13.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</row>
    <row r="244" spans="1:137" s="2" customFormat="1" ht="13.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</row>
    <row r="245" spans="1:137" s="2" customFormat="1" ht="13.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</row>
    <row r="246" spans="1:137" s="2" customFormat="1" ht="13.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</row>
    <row r="247" spans="1:137" s="2" customFormat="1" ht="13.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</row>
    <row r="248" spans="1:137" s="2" customFormat="1" ht="13.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</row>
    <row r="249" spans="1:137" s="2" customFormat="1" ht="13.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</row>
    <row r="250" spans="1:137" s="2" customFormat="1" ht="13.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</row>
    <row r="251" spans="1:137" s="2" customFormat="1" ht="13.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</row>
    <row r="252" spans="1:137" s="2" customFormat="1" ht="13.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</row>
    <row r="253" spans="1:137" s="2" customFormat="1" ht="13.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</row>
    <row r="254" spans="1:137" s="2" customFormat="1" ht="13.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</row>
    <row r="255" spans="1:137" s="2" customFormat="1" ht="13.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</row>
    <row r="256" spans="1:137" s="2" customFormat="1" ht="13.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</row>
    <row r="257" spans="1:137" s="2" customFormat="1" ht="13.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</row>
    <row r="258" spans="1:137" s="2" customFormat="1" ht="13.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</row>
    <row r="259" spans="1:137" s="2" customFormat="1" ht="13.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</row>
    <row r="260" spans="1:137" s="2" customFormat="1" ht="13.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</row>
    <row r="261" spans="1:137" s="2" customFormat="1" ht="13.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</row>
    <row r="262" spans="1:137" s="2" customFormat="1" ht="13.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</row>
    <row r="263" spans="1:137" s="2" customFormat="1" ht="13.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</row>
    <row r="264" spans="1:137" s="2" customFormat="1" ht="13.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</row>
    <row r="265" spans="1:137" s="2" customFormat="1" ht="13.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</row>
    <row r="266" spans="1:137" s="2" customFormat="1" ht="13.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</row>
    <row r="267" spans="1:137" s="2" customFormat="1" ht="13.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</row>
    <row r="268" spans="1:137" s="2" customFormat="1" ht="13.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</row>
    <row r="269" spans="1:137" s="2" customFormat="1" ht="13.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</row>
    <row r="270" spans="1:137" s="2" customFormat="1" ht="13.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</row>
    <row r="271" spans="1:137" s="2" customFormat="1" ht="13.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</row>
    <row r="272" spans="1:137" s="2" customFormat="1" ht="13.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</row>
    <row r="273" spans="1:137" s="2" customFormat="1" ht="13.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</row>
    <row r="274" spans="1:137" s="2" customFormat="1" ht="13.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</row>
    <row r="275" spans="1:137" s="2" customFormat="1" ht="13.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</row>
    <row r="276" spans="1:137" s="2" customFormat="1" ht="13.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</row>
    <row r="277" spans="1:137" s="2" customFormat="1" ht="13.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</row>
    <row r="278" spans="1:137" s="2" customFormat="1" ht="13.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</row>
    <row r="279" spans="1:137" s="2" customFormat="1" ht="13.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</row>
    <row r="280" spans="1:137" s="2" customFormat="1" ht="13.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</row>
    <row r="281" spans="1:137" s="2" customFormat="1" ht="13.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</row>
    <row r="282" spans="1:137" s="2" customFormat="1" ht="13.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</row>
    <row r="283" spans="1:137" s="2" customFormat="1" ht="13.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</row>
    <row r="284" spans="1:137" s="2" customFormat="1" ht="13.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</row>
    <row r="285" spans="1:137" s="2" customFormat="1" ht="13.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</row>
    <row r="286" spans="1:137" s="2" customFormat="1" ht="13.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</row>
    <row r="287" spans="1:137" s="2" customFormat="1" ht="13.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</row>
    <row r="288" spans="1:137" s="2" customFormat="1" ht="13.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</row>
    <row r="289" spans="1:137" s="2" customFormat="1" ht="13.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</row>
    <row r="290" spans="1:137" s="2" customFormat="1" ht="13.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</row>
    <row r="291" spans="1:137" s="2" customFormat="1" ht="13.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</row>
    <row r="292" spans="1:137" s="2" customFormat="1" ht="13.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</row>
    <row r="293" spans="1:137" s="2" customFormat="1" ht="13.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</row>
    <row r="294" spans="1:137" s="2" customFormat="1" ht="13.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</row>
    <row r="295" spans="1:137" s="2" customFormat="1" ht="13.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</row>
    <row r="296" spans="1:137" s="2" customFormat="1" ht="13.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</row>
    <row r="297" spans="1:137" s="2" customFormat="1" ht="13.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</row>
    <row r="298" spans="1:137" s="2" customFormat="1" ht="13.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</row>
    <row r="299" spans="1:137" s="2" customFormat="1" ht="13.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</row>
    <row r="300" spans="1:137" s="2" customFormat="1" ht="13.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</row>
    <row r="301" spans="1:137" s="2" customFormat="1" ht="13.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</row>
    <row r="302" spans="1:137" s="2" customFormat="1" ht="13.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</row>
    <row r="303" spans="1:137" s="2" customFormat="1" ht="13.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</row>
    <row r="304" spans="1:137" s="2" customFormat="1" ht="13.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</row>
    <row r="305" spans="1:137" s="2" customFormat="1" ht="13.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</row>
    <row r="306" spans="1:137" s="2" customFormat="1" ht="13.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</row>
    <row r="307" spans="1:137" s="2" customFormat="1" ht="13.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</row>
    <row r="308" spans="1:137" s="2" customFormat="1" ht="13.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</row>
    <row r="309" spans="1:137" s="2" customFormat="1" ht="13.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</row>
    <row r="310" spans="1:137" s="2" customFormat="1" ht="13.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</row>
    <row r="311" spans="1:137" s="2" customFormat="1" ht="13.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</row>
    <row r="312" spans="1:137" s="2" customFormat="1" ht="13.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</row>
    <row r="313" spans="1:137" s="2" customFormat="1" ht="13.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</row>
    <row r="314" spans="1:137" s="2" customFormat="1" ht="13.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</row>
    <row r="315" spans="1:137" s="2" customFormat="1" ht="13.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</row>
    <row r="316" spans="1:137" s="2" customFormat="1" ht="13.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</row>
    <row r="317" spans="1:137" s="2" customFormat="1" ht="13.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</row>
    <row r="318" spans="1:137" s="2" customFormat="1" ht="13.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</row>
    <row r="319" spans="1:137" s="2" customFormat="1" ht="13.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</row>
    <row r="320" spans="1:137" s="2" customFormat="1" ht="13.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</row>
    <row r="321" spans="1:137" s="2" customFormat="1" ht="13.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</row>
    <row r="322" spans="1:137" s="2" customFormat="1" ht="13.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</row>
    <row r="323" spans="1:137" s="2" customFormat="1" ht="13.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</row>
    <row r="324" spans="1:137" s="2" customFormat="1" ht="13.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</row>
    <row r="325" spans="1:137" s="2" customFormat="1" ht="13.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</row>
    <row r="326" spans="1:137" s="2" customFormat="1" ht="13.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</row>
    <row r="327" spans="1:137" s="2" customFormat="1" ht="13.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</row>
    <row r="328" spans="1:137" s="2" customFormat="1" ht="13.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</row>
    <row r="329" spans="1:137" s="2" customFormat="1" ht="13.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</row>
    <row r="330" spans="1:137" s="2" customFormat="1" ht="13.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</row>
    <row r="331" spans="1:137" s="2" customFormat="1" ht="13.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</row>
    <row r="332" spans="1:137" s="2" customFormat="1" ht="13.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</row>
    <row r="333" spans="1:137" s="2" customFormat="1" ht="13.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</row>
    <row r="334" spans="1:137" s="2" customFormat="1" ht="13.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</row>
    <row r="335" spans="1:137" s="2" customFormat="1" ht="13.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</row>
    <row r="336" spans="1:137" s="2" customFormat="1" ht="13.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</row>
    <row r="337" spans="1:137" s="2" customFormat="1" ht="13.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</row>
    <row r="338" spans="1:137" s="2" customFormat="1" ht="13.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</row>
    <row r="339" spans="1:137" s="2" customFormat="1" ht="13.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</row>
    <row r="340" spans="1:137" s="2" customFormat="1" ht="13.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</row>
    <row r="341" spans="1:137" s="2" customFormat="1" ht="13.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</row>
    <row r="342" spans="1:137" s="2" customFormat="1" ht="13.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</row>
    <row r="343" spans="1:137" s="2" customFormat="1" ht="13.5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</row>
    <row r="344" spans="1:137" s="2" customFormat="1" ht="13.5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</row>
    <row r="345" spans="1:137" s="2" customFormat="1" ht="13.5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</row>
    <row r="346" spans="1:137" s="2" customFormat="1" ht="13.5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</row>
    <row r="347" spans="1:137" s="2" customFormat="1" ht="13.5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</row>
    <row r="348" spans="1:137" s="2" customFormat="1" ht="13.5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</row>
    <row r="349" spans="1:137" s="2" customFormat="1" ht="13.5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</row>
    <row r="350" spans="1:137" s="2" customFormat="1" ht="13.5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</row>
    <row r="351" spans="1:137" s="2" customFormat="1" ht="13.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</row>
    <row r="352" spans="1:137" s="2" customFormat="1" ht="13.5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</row>
    <row r="353" spans="1:137" s="2" customFormat="1" ht="13.5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</row>
    <row r="354" spans="1:137" s="2" customFormat="1" ht="13.5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</row>
    <row r="355" spans="1:137" s="2" customFormat="1" ht="13.5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</row>
    <row r="356" spans="1:137" s="2" customFormat="1" ht="13.5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</row>
    <row r="357" spans="1:137" s="2" customFormat="1" ht="13.5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</row>
    <row r="358" spans="1:137" s="2" customFormat="1" ht="13.5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</row>
    <row r="359" spans="1:137" s="2" customFormat="1" ht="13.5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</row>
    <row r="360" spans="1:137" s="2" customFormat="1" ht="13.5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</row>
    <row r="361" spans="1:137" s="2" customFormat="1" ht="13.5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</row>
    <row r="362" spans="1:137" s="2" customFormat="1" ht="13.5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</row>
    <row r="363" spans="1:137" s="2" customFormat="1" ht="13.5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</row>
    <row r="364" spans="1:137" s="2" customFormat="1" ht="13.5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</row>
    <row r="365" spans="1:137" s="2" customFormat="1" ht="13.5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</row>
    <row r="366" spans="1:137" s="2" customFormat="1" ht="13.5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</row>
    <row r="367" spans="1:137" s="2" customFormat="1" ht="13.5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</row>
    <row r="368" spans="1:137" s="2" customFormat="1" ht="13.5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</row>
    <row r="369" spans="1:137" s="2" customFormat="1" ht="13.5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</row>
    <row r="370" spans="1:137" s="2" customFormat="1" ht="13.5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</row>
    <row r="371" spans="1:137" s="2" customFormat="1" ht="13.5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</row>
    <row r="372" spans="1:137" s="2" customFormat="1" ht="13.5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</row>
    <row r="373" spans="1:137" s="2" customFormat="1" ht="13.5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</row>
    <row r="374" spans="1:137" s="2" customFormat="1" ht="13.5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</row>
    <row r="375" spans="1:137" s="2" customFormat="1" ht="13.5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</row>
    <row r="376" spans="1:137" s="2" customFormat="1" ht="13.5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</row>
    <row r="377" spans="1:137" s="2" customFormat="1" ht="13.5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</row>
    <row r="378" spans="1:137" s="2" customFormat="1" ht="13.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</row>
    <row r="379" spans="1:137" s="2" customFormat="1" ht="13.5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</row>
    <row r="380" spans="1:137" s="2" customFormat="1" ht="13.5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</row>
    <row r="381" spans="1:137" s="2" customFormat="1" ht="13.5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</row>
    <row r="382" spans="1:137" s="2" customFormat="1" ht="13.5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</row>
    <row r="383" spans="1:137" s="2" customFormat="1" ht="13.5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</row>
    <row r="384" spans="1:137" s="2" customFormat="1" ht="13.5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</row>
    <row r="385" spans="1:137" s="2" customFormat="1" ht="13.5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</row>
    <row r="386" spans="1:137" s="2" customFormat="1" ht="13.5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</row>
    <row r="387" spans="1:137" s="2" customFormat="1" ht="13.5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</row>
    <row r="388" spans="1:137" s="2" customFormat="1" ht="13.5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</row>
    <row r="389" spans="1:137" s="2" customFormat="1" ht="13.5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</row>
    <row r="390" spans="1:137" s="2" customFormat="1" ht="13.5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</row>
    <row r="391" spans="1:137" s="2" customFormat="1" ht="13.5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</row>
    <row r="392" spans="1:137" s="2" customFormat="1" ht="13.5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</row>
    <row r="393" spans="1:137" s="2" customFormat="1" ht="13.5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</row>
    <row r="394" spans="1:137" s="2" customFormat="1" ht="13.5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</row>
    <row r="395" spans="1:137" s="2" customFormat="1" ht="13.5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</row>
    <row r="396" spans="1:137" s="2" customFormat="1" ht="13.5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</row>
    <row r="397" spans="1:137" s="2" customFormat="1" ht="13.5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</row>
    <row r="398" spans="1:137" s="2" customFormat="1" ht="13.5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</row>
    <row r="399" spans="1:137" s="2" customFormat="1" ht="13.5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</row>
    <row r="400" spans="1:137" s="2" customFormat="1" ht="13.5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</row>
    <row r="401" spans="1:137" s="2" customFormat="1" ht="13.5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</row>
    <row r="402" spans="1:137" s="2" customFormat="1" ht="13.5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</row>
    <row r="403" spans="1:137" s="2" customFormat="1" ht="13.5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</row>
    <row r="404" spans="1:137" s="2" customFormat="1" ht="13.5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</row>
    <row r="405" spans="1:137" s="2" customFormat="1" ht="13.5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</row>
    <row r="406" spans="1:137" s="2" customFormat="1" ht="13.5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</row>
    <row r="407" spans="1:137" s="2" customFormat="1" ht="13.5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</row>
    <row r="408" spans="1:137" s="2" customFormat="1" ht="13.5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</row>
    <row r="409" spans="1:137" s="2" customFormat="1" ht="13.5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</row>
    <row r="410" spans="1:137" s="2" customFormat="1" ht="13.5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</row>
    <row r="411" spans="1:137" s="2" customFormat="1" ht="13.5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</row>
    <row r="412" spans="1:137" s="2" customFormat="1" ht="13.5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</row>
    <row r="413" spans="1:137" s="2" customFormat="1" ht="13.5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</row>
    <row r="414" spans="1:137" s="2" customFormat="1" ht="13.5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</row>
    <row r="415" spans="1:137" s="2" customFormat="1" ht="13.5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</row>
    <row r="416" spans="1:137" s="2" customFormat="1" ht="13.5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</row>
    <row r="417" spans="1:137" s="2" customFormat="1" ht="13.5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</row>
    <row r="418" spans="1:137" s="2" customFormat="1" ht="13.5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</row>
    <row r="419" spans="1:137" s="2" customFormat="1" ht="13.5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</row>
    <row r="420" spans="1:137" s="2" customFormat="1" ht="13.5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</row>
    <row r="421" spans="1:137" s="2" customFormat="1" ht="13.5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</row>
    <row r="422" spans="1:137" s="2" customFormat="1" ht="13.5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</row>
    <row r="423" spans="1:137" s="2" customFormat="1" ht="13.5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</row>
    <row r="424" spans="1:137" s="2" customFormat="1" ht="13.5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</row>
    <row r="425" spans="1:137" s="2" customFormat="1" ht="13.5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</row>
    <row r="426" spans="1:137" s="2" customFormat="1" ht="13.5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</row>
    <row r="427" spans="1:137" s="2" customFormat="1" ht="13.5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</row>
    <row r="428" spans="1:137" s="2" customFormat="1" ht="13.5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</row>
    <row r="429" spans="1:137" s="2" customFormat="1" ht="13.5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</row>
    <row r="430" spans="1:137" s="2" customFormat="1" ht="13.5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</row>
    <row r="431" spans="1:137" s="2" customFormat="1" ht="13.5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</row>
    <row r="432" spans="1:137" s="2" customFormat="1" ht="13.5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</row>
    <row r="433" spans="1:137" s="2" customFormat="1" ht="13.5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</row>
    <row r="434" spans="1:137" s="2" customFormat="1" ht="13.5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</row>
    <row r="435" spans="1:137" s="2" customFormat="1" ht="13.5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</row>
    <row r="436" spans="1:137" s="2" customFormat="1" ht="13.5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</row>
    <row r="437" spans="1:137" s="2" customFormat="1" ht="13.5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</row>
    <row r="438" spans="1:137" s="2" customFormat="1" ht="13.5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</row>
    <row r="439" spans="1:137" s="2" customFormat="1" ht="13.5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</row>
    <row r="440" spans="1:137" s="2" customFormat="1" ht="13.5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</row>
    <row r="441" spans="1:137" s="2" customFormat="1" ht="13.5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</row>
    <row r="442" spans="1:137" s="2" customFormat="1" ht="13.5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</row>
    <row r="443" spans="1:137" s="2" customFormat="1" ht="13.5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</row>
    <row r="444" spans="1:137" s="2" customFormat="1" ht="13.5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</row>
    <row r="445" spans="1:137" s="2" customFormat="1" ht="13.5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</row>
    <row r="446" spans="1:137" s="2" customFormat="1" ht="13.5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</row>
    <row r="447" spans="1:137" s="2" customFormat="1" ht="13.5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</row>
    <row r="448" spans="1:137" s="2" customFormat="1" ht="13.5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</row>
    <row r="449" spans="1:137" s="2" customFormat="1" ht="13.5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</row>
    <row r="450" spans="1:137" s="2" customFormat="1" ht="13.5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</row>
    <row r="451" spans="1:137" s="2" customFormat="1" ht="13.5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</row>
    <row r="452" spans="1:137" s="2" customFormat="1" ht="13.5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</row>
    <row r="453" spans="1:137" s="2" customFormat="1" ht="13.5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</row>
    <row r="454" spans="1:137" s="2" customFormat="1" ht="13.5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</row>
    <row r="455" spans="1:137" s="2" customFormat="1" ht="13.5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</row>
    <row r="456" spans="1:137" s="2" customFormat="1" ht="13.5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</row>
    <row r="457" spans="1:137" s="2" customFormat="1" ht="13.5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</row>
    <row r="458" spans="1:137" s="2" customFormat="1" ht="13.5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</row>
    <row r="459" spans="1:137" s="2" customFormat="1" ht="13.5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</row>
    <row r="460" spans="1:137" s="2" customFormat="1" ht="13.5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</row>
    <row r="461" spans="1:137" s="2" customFormat="1" ht="13.5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</row>
    <row r="462" spans="1:137" s="2" customFormat="1" ht="13.5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</row>
    <row r="463" spans="1:137" s="2" customFormat="1" ht="13.5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</row>
    <row r="464" spans="1:137" s="2" customFormat="1" ht="13.5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</row>
    <row r="465" spans="1:137" s="2" customFormat="1" ht="13.5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</row>
    <row r="466" spans="1:137" s="2" customFormat="1" ht="13.5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</row>
    <row r="467" spans="1:137" s="2" customFormat="1" ht="13.5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</row>
    <row r="468" spans="1:137" s="2" customFormat="1" ht="13.5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</row>
    <row r="469" spans="1:137" s="2" customFormat="1" ht="13.5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</row>
    <row r="470" spans="1:137" s="2" customFormat="1" ht="13.5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</row>
    <row r="471" spans="1:137" s="2" customFormat="1" ht="13.5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</row>
    <row r="472" spans="1:137" s="2" customFormat="1" ht="13.5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</row>
    <row r="473" spans="1:137" s="2" customFormat="1" ht="13.5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</row>
    <row r="474" spans="1:137" s="2" customFormat="1" ht="13.5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</row>
    <row r="475" spans="1:137" s="2" customFormat="1" ht="13.5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</row>
    <row r="476" spans="1:137" s="2" customFormat="1" ht="13.5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</row>
    <row r="477" spans="1:137" s="2" customFormat="1" ht="13.5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</row>
    <row r="478" spans="1:137" s="2" customFormat="1" ht="13.5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</row>
    <row r="479" spans="1:137" s="2" customFormat="1" ht="13.5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</row>
    <row r="480" spans="1:137" s="2" customFormat="1" ht="13.5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</row>
    <row r="481" spans="1:137" s="2" customFormat="1" ht="13.5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</row>
    <row r="482" spans="1:137" s="2" customFormat="1" ht="13.5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</row>
    <row r="483" spans="1:137" s="2" customFormat="1" ht="13.5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</row>
    <row r="484" spans="1:137" s="2" customFormat="1" ht="13.5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</row>
    <row r="485" spans="1:137" s="2" customFormat="1" ht="13.5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</row>
    <row r="486" spans="1:137" s="2" customFormat="1" ht="13.5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</row>
    <row r="487" spans="1:137" s="2" customFormat="1" ht="13.5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</row>
    <row r="488" spans="1:137" s="2" customFormat="1" ht="13.5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</row>
    <row r="489" spans="1:137" s="2" customFormat="1" ht="13.5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</row>
    <row r="490" spans="1:137" s="2" customFormat="1" ht="13.5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</row>
    <row r="491" spans="1:137" s="2" customFormat="1" ht="13.5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</row>
    <row r="492" spans="1:137" s="2" customFormat="1" ht="13.5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</row>
    <row r="493" spans="1:137" s="2" customFormat="1" ht="13.5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</row>
    <row r="494" spans="1:137" s="2" customFormat="1" ht="13.5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</row>
    <row r="495" spans="1:137" s="2" customFormat="1" ht="13.5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</row>
    <row r="496" spans="1:137" s="2" customFormat="1" ht="13.5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</row>
    <row r="497" spans="1:137" s="2" customFormat="1" ht="13.5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</row>
    <row r="498" spans="1:137" s="2" customFormat="1" ht="13.5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</row>
    <row r="499" spans="1:137" s="2" customFormat="1" ht="13.5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</row>
    <row r="500" spans="1:137" s="2" customFormat="1" ht="13.5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</row>
    <row r="501" spans="1:137" s="2" customFormat="1" ht="13.5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</row>
    <row r="502" spans="1:137" s="2" customFormat="1" ht="13.5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</row>
    <row r="503" spans="1:137" s="2" customFormat="1" ht="13.5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</row>
    <row r="504" spans="1:137" s="2" customFormat="1" ht="13.5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</row>
    <row r="505" spans="1:137" s="2" customFormat="1" ht="13.5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</row>
    <row r="506" spans="1:137" s="2" customFormat="1" ht="13.5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</row>
    <row r="507" spans="1:137" s="2" customFormat="1" ht="13.5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</row>
    <row r="508" spans="1:137" s="2" customFormat="1" ht="13.5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</row>
    <row r="509" spans="1:137" s="2" customFormat="1" ht="13.5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</row>
    <row r="510" spans="1:137" s="2" customFormat="1" ht="13.5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</row>
    <row r="511" spans="1:137" s="2" customFormat="1" ht="13.5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</row>
    <row r="512" spans="1:137" s="2" customFormat="1" ht="13.5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</row>
    <row r="513" spans="1:137" s="2" customFormat="1" ht="13.5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</row>
    <row r="514" spans="1:137" s="2" customFormat="1" ht="13.5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</row>
    <row r="515" spans="1:137" s="2" customFormat="1" ht="13.5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</row>
    <row r="516" spans="1:137" s="2" customFormat="1" ht="13.5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</row>
    <row r="517" spans="1:137" s="2" customFormat="1" ht="13.5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</row>
    <row r="518" spans="1:137" s="2" customFormat="1" ht="13.5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</row>
    <row r="519" spans="1:137" s="2" customFormat="1" ht="13.5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</row>
    <row r="520" spans="1:137" s="2" customFormat="1" ht="13.5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</row>
    <row r="521" spans="1:137" s="2" customFormat="1" ht="13.5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</row>
    <row r="522" spans="1:137" s="2" customFormat="1" ht="13.5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</row>
    <row r="523" spans="1:137" s="2" customFormat="1" ht="13.5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</row>
    <row r="524" spans="1:137" s="2" customFormat="1" ht="13.5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</row>
    <row r="525" spans="1:137" s="2" customFormat="1" ht="13.5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</row>
    <row r="526" spans="1:137" s="2" customFormat="1" ht="13.5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</row>
    <row r="527" spans="1:137" s="2" customFormat="1" ht="13.5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</row>
    <row r="528" spans="1:137" s="2" customFormat="1" ht="13.5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</row>
    <row r="529" spans="1:137" s="2" customFormat="1" ht="13.5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</row>
    <row r="530" spans="1:137" s="2" customFormat="1" ht="13.5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</row>
    <row r="531" spans="1:137" s="2" customFormat="1" ht="13.5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</row>
    <row r="532" spans="1:137" s="2" customFormat="1" ht="13.5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</row>
    <row r="533" spans="1:137" s="2" customFormat="1" ht="13.5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</row>
    <row r="534" spans="1:137" s="2" customFormat="1" ht="13.5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</row>
    <row r="535" spans="1:137" s="2" customFormat="1" ht="13.5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</row>
    <row r="536" spans="1:137" s="2" customFormat="1" ht="13.5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</row>
    <row r="537" spans="1:137" s="2" customFormat="1" ht="13.5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</row>
    <row r="538" spans="1:137" s="2" customFormat="1" ht="13.5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</row>
    <row r="539" spans="1:137" s="2" customFormat="1" ht="13.5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</row>
    <row r="540" spans="1:137" s="2" customFormat="1" ht="13.5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</row>
    <row r="541" spans="1:137" s="2" customFormat="1" ht="13.5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</row>
    <row r="542" spans="1:137" s="2" customFormat="1" ht="13.5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</row>
    <row r="543" spans="1:137" s="2" customFormat="1" ht="13.5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</row>
    <row r="544" spans="1:137" s="2" customFormat="1" ht="13.5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</row>
    <row r="545" spans="1:137" s="2" customFormat="1" ht="13.5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</row>
    <row r="546" spans="1:137" s="2" customFormat="1" ht="13.5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</row>
    <row r="547" spans="1:137" s="2" customFormat="1" ht="13.5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</row>
    <row r="548" spans="1:137" s="2" customFormat="1" ht="13.5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</row>
    <row r="549" spans="1:137" s="2" customFormat="1" ht="13.5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</row>
    <row r="550" spans="1:137" s="2" customFormat="1" ht="13.5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</row>
    <row r="551" spans="1:137" s="2" customFormat="1" ht="13.5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</row>
    <row r="552" spans="1:137" s="2" customFormat="1" ht="13.5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</row>
    <row r="553" spans="1:137" s="2" customFormat="1" ht="13.5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</row>
    <row r="554" spans="1:137" s="2" customFormat="1" ht="13.5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</row>
    <row r="555" spans="1:137" s="2" customFormat="1" ht="13.5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</row>
    <row r="556" spans="1:137" s="2" customFormat="1" ht="13.5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</row>
    <row r="557" spans="1:137" s="2" customFormat="1" ht="13.5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</row>
    <row r="558" spans="1:137" s="2" customFormat="1" ht="13.5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</row>
    <row r="559" spans="1:137" s="2" customFormat="1" ht="13.5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</row>
    <row r="560" spans="1:137" s="2" customFormat="1" ht="13.5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</row>
    <row r="561" spans="1:137" s="2" customFormat="1" ht="13.5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</row>
    <row r="562" spans="1:137" s="2" customFormat="1" ht="13.5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</row>
    <row r="563" spans="1:137" s="2" customFormat="1" ht="13.5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</row>
    <row r="564" spans="1:137" s="2" customFormat="1" ht="13.5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</row>
    <row r="565" spans="1:137" s="2" customFormat="1" ht="13.5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</row>
    <row r="566" spans="1:137" s="2" customFormat="1" ht="13.5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</row>
    <row r="567" spans="1:137" s="2" customFormat="1" ht="13.5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</row>
    <row r="568" spans="1:137" s="2" customFormat="1" ht="13.5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</row>
    <row r="569" spans="1:137" s="2" customFormat="1" ht="13.5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</row>
    <row r="570" spans="1:137" s="2" customFormat="1" ht="13.5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</row>
    <row r="571" spans="1:137" s="2" customFormat="1" ht="13.5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</row>
    <row r="572" spans="1:137" s="2" customFormat="1" ht="13.5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</row>
    <row r="573" spans="1:137" s="2" customFormat="1" ht="13.5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</row>
    <row r="574" spans="1:137" s="2" customFormat="1" ht="13.5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</row>
    <row r="575" spans="1:137" s="2" customFormat="1" ht="13.5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</row>
    <row r="576" spans="1:137" s="2" customFormat="1" ht="13.5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</row>
    <row r="577" spans="1:137" s="2" customFormat="1" ht="13.5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</row>
    <row r="578" spans="1:137" s="2" customFormat="1" ht="13.5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</row>
    <row r="579" spans="1:137" s="2" customFormat="1" ht="13.5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</row>
    <row r="580" spans="1:137" s="2" customFormat="1" ht="13.5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</row>
    <row r="581" spans="1:137" s="2" customFormat="1" ht="13.5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</row>
    <row r="582" spans="1:137" s="2" customFormat="1" ht="13.5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</row>
    <row r="583" spans="1:137" s="2" customFormat="1" ht="13.5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</row>
    <row r="584" spans="1:137" s="2" customFormat="1" ht="13.5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</row>
    <row r="585" spans="1:137" s="2" customFormat="1" ht="13.5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</row>
    <row r="586" spans="1:137" s="2" customFormat="1" ht="13.5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</row>
    <row r="587" spans="1:137" s="2" customFormat="1" ht="13.5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</row>
    <row r="588" spans="1:137" s="2" customFormat="1" ht="13.5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</row>
    <row r="589" spans="1:137" s="2" customFormat="1" ht="13.5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</row>
    <row r="590" spans="1:137" s="2" customFormat="1" ht="13.5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</row>
    <row r="591" spans="1:137" s="2" customFormat="1" ht="13.5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</row>
    <row r="592" spans="1:137" s="2" customFormat="1" ht="13.5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</row>
    <row r="593" spans="1:137" s="2" customFormat="1" ht="13.5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</row>
    <row r="594" spans="1:137" s="2" customFormat="1" ht="13.5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</row>
    <row r="595" spans="1:137" s="2" customFormat="1" ht="13.5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</row>
    <row r="596" spans="1:137" s="2" customFormat="1" ht="13.5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</row>
    <row r="597" spans="1:137" s="2" customFormat="1" ht="13.5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</row>
    <row r="598" spans="1:137" s="2" customFormat="1" ht="13.5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</row>
    <row r="599" spans="1:137" s="2" customFormat="1" ht="13.5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</row>
    <row r="600" spans="1:137" s="2" customFormat="1" ht="13.5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</row>
    <row r="601" spans="1:137" s="2" customFormat="1" ht="13.5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</row>
    <row r="602" spans="1:137" s="2" customFormat="1" ht="13.5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</row>
    <row r="603" spans="1:137" s="2" customFormat="1" ht="13.5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</row>
    <row r="604" spans="1:137" s="2" customFormat="1" ht="13.5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</row>
    <row r="605" spans="1:137" s="2" customFormat="1" ht="13.5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</row>
    <row r="606" spans="1:137" s="2" customFormat="1" ht="13.5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</row>
    <row r="607" spans="1:137" s="2" customFormat="1" ht="13.5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</row>
    <row r="608" spans="1:137" s="2" customFormat="1" ht="13.5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</row>
    <row r="609" spans="1:137" s="2" customFormat="1" ht="13.5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</row>
    <row r="610" spans="1:137" s="2" customFormat="1" ht="13.5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</row>
    <row r="611" spans="1:137" s="2" customFormat="1" ht="13.5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</row>
    <row r="612" spans="1:137" s="2" customFormat="1" ht="13.5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</row>
    <row r="613" spans="1:137" s="2" customFormat="1" ht="13.5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</row>
    <row r="614" spans="1:137" s="2" customFormat="1" ht="13.5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</row>
    <row r="615" spans="1:137" s="2" customFormat="1" ht="13.5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</row>
    <row r="616" spans="1:137" s="2" customFormat="1" ht="13.5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</row>
    <row r="617" spans="1:137" s="2" customFormat="1" ht="13.5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</row>
    <row r="618" spans="1:137" s="2" customFormat="1" ht="13.5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</row>
    <row r="619" spans="1:137" s="2" customFormat="1" ht="13.5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</row>
    <row r="620" spans="1:137" s="2" customFormat="1" ht="13.5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</row>
    <row r="621" spans="1:137" s="2" customFormat="1" ht="13.5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</row>
    <row r="622" spans="1:137" s="2" customFormat="1" ht="13.5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</row>
    <row r="623" spans="1:137" s="2" customFormat="1" ht="13.5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</row>
    <row r="624" spans="1:137" s="2" customFormat="1" ht="13.5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</row>
    <row r="625" spans="1:137" s="2" customFormat="1" ht="13.5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</row>
    <row r="626" spans="1:137" s="2" customFormat="1" ht="13.5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</row>
    <row r="627" spans="1:137" s="2" customFormat="1" ht="13.5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</row>
    <row r="628" spans="1:137" s="2" customFormat="1" ht="13.5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</row>
    <row r="629" spans="1:137" s="2" customFormat="1" ht="13.5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</row>
    <row r="630" spans="1:137" s="2" customFormat="1" ht="13.5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</row>
    <row r="631" spans="1:137" s="2" customFormat="1" ht="13.5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</row>
    <row r="632" spans="1:137" s="2" customFormat="1" ht="13.5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</row>
    <row r="633" spans="1:137" s="2" customFormat="1" ht="13.5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</row>
    <row r="634" spans="1:137" s="2" customFormat="1" ht="13.5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</row>
    <row r="635" spans="1:137" s="2" customFormat="1" ht="13.5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</row>
    <row r="636" spans="1:137" s="2" customFormat="1" ht="13.5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</row>
    <row r="637" spans="1:137" s="2" customFormat="1" ht="13.5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</row>
    <row r="638" spans="1:137" s="2" customFormat="1" ht="13.5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</row>
    <row r="639" spans="1:137" s="2" customFormat="1" ht="13.5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</row>
    <row r="640" spans="1:137" s="2" customFormat="1" ht="13.5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</row>
    <row r="641" spans="1:137" s="2" customFormat="1" ht="13.5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</row>
    <row r="642" spans="1:137" s="2" customFormat="1" ht="13.5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</row>
    <row r="643" spans="1:137" s="2" customFormat="1" ht="13.5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</row>
    <row r="644" spans="1:137" s="2" customFormat="1" ht="13.5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</row>
    <row r="645" spans="1:137" s="2" customFormat="1" ht="13.5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  <c r="EF645"/>
      <c r="EG645"/>
    </row>
    <row r="646" spans="1:137" s="2" customFormat="1" ht="13.5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</row>
    <row r="647" spans="1:137" s="2" customFormat="1" ht="13.5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</row>
    <row r="648" spans="1:137" s="2" customFormat="1" ht="13.5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</row>
    <row r="649" spans="1:137" s="2" customFormat="1" ht="13.5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</row>
    <row r="650" spans="1:137" s="2" customFormat="1" ht="13.5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</row>
    <row r="651" spans="1:137" s="2" customFormat="1" ht="13.5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</row>
    <row r="652" spans="1:137" s="2" customFormat="1" ht="13.5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</row>
    <row r="653" spans="1:137" s="2" customFormat="1" ht="13.5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</row>
    <row r="654" spans="1:137" s="2" customFormat="1" ht="13.5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  <c r="EF654"/>
      <c r="EG654"/>
    </row>
    <row r="655" spans="1:137" s="2" customFormat="1" ht="13.5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  <c r="EF655"/>
      <c r="EG655"/>
    </row>
    <row r="656" spans="1:137" s="2" customFormat="1" ht="13.5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</row>
    <row r="657" spans="1:137" s="2" customFormat="1" ht="13.5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</row>
    <row r="658" spans="1:137" s="2" customFormat="1" ht="13.5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</row>
    <row r="659" spans="1:137" s="2" customFormat="1" ht="13.5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</row>
    <row r="660" spans="1:137" s="2" customFormat="1" ht="13.5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</row>
    <row r="661" spans="1:137" s="2" customFormat="1" ht="13.5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</row>
    <row r="662" spans="1:137" s="2" customFormat="1" ht="13.5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</row>
    <row r="663" spans="1:137" s="2" customFormat="1" ht="13.5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</row>
    <row r="664" spans="1:137" s="2" customFormat="1" ht="13.5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</row>
    <row r="665" spans="1:137" s="2" customFormat="1" ht="13.5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</row>
    <row r="666" spans="1:137" s="2" customFormat="1" ht="13.5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</row>
    <row r="667" spans="1:137" s="2" customFormat="1" ht="13.5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</row>
    <row r="668" spans="1:137" s="2" customFormat="1" ht="13.5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</row>
    <row r="669" spans="1:137" s="2" customFormat="1" ht="13.5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</row>
    <row r="670" spans="1:137" s="2" customFormat="1" ht="13.5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  <c r="EF670"/>
      <c r="EG670"/>
    </row>
    <row r="671" spans="1:137" s="2" customFormat="1" ht="13.5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  <c r="EF671"/>
      <c r="EG671"/>
    </row>
    <row r="672" spans="1:137" s="2" customFormat="1" ht="13.5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  <c r="EF672"/>
      <c r="EG672"/>
    </row>
    <row r="673" spans="1:137" s="2" customFormat="1" ht="13.5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</row>
    <row r="674" spans="1:137" s="2" customFormat="1" ht="13.5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  <c r="EF674"/>
      <c r="EG674"/>
    </row>
    <row r="675" spans="1:137" s="2" customFormat="1" ht="13.5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</row>
    <row r="676" spans="1:137" s="2" customFormat="1" ht="13.5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  <c r="EF676"/>
      <c r="EG676"/>
    </row>
    <row r="677" spans="1:137" s="2" customFormat="1" ht="13.5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</row>
    <row r="678" spans="1:137" s="2" customFormat="1" ht="13.5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</row>
    <row r="679" spans="1:137" s="2" customFormat="1" ht="13.5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</row>
    <row r="680" spans="1:137" s="2" customFormat="1" ht="13.5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</row>
    <row r="681" spans="1:137" s="2" customFormat="1" ht="13.5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</row>
    <row r="682" spans="1:137" s="2" customFormat="1" ht="13.5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</row>
    <row r="683" spans="1:137" s="2" customFormat="1" ht="13.5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</row>
    <row r="684" spans="1:137" s="2" customFormat="1" ht="13.5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</row>
    <row r="685" spans="1:137" s="2" customFormat="1" ht="13.5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</row>
    <row r="686" spans="1:137" s="2" customFormat="1" ht="13.5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  <c r="EF686"/>
      <c r="EG686"/>
    </row>
    <row r="687" spans="1:137" s="2" customFormat="1" ht="13.5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</row>
    <row r="688" spans="1:137" s="2" customFormat="1" ht="13.5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</row>
    <row r="689" spans="1:137" s="2" customFormat="1" ht="13.5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</row>
    <row r="690" spans="1:137" s="2" customFormat="1" ht="13.5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</row>
    <row r="691" spans="1:137" s="2" customFormat="1" ht="13.5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</row>
    <row r="692" spans="1:137" s="2" customFormat="1" ht="13.5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</row>
    <row r="693" spans="1:137" s="2" customFormat="1" ht="13.5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</row>
    <row r="694" spans="1:137" s="2" customFormat="1" ht="13.5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</row>
    <row r="695" spans="1:137" s="2" customFormat="1" ht="13.5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  <c r="EF695"/>
      <c r="EG695"/>
    </row>
    <row r="696" spans="1:137" s="2" customFormat="1" ht="13.5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</row>
    <row r="697" spans="1:137" s="2" customFormat="1" ht="13.5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  <c r="EF697"/>
      <c r="EG697"/>
    </row>
    <row r="698" spans="1:137" s="2" customFormat="1" ht="13.5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  <c r="EF698"/>
      <c r="EG698"/>
    </row>
    <row r="699" spans="1:137" s="2" customFormat="1" ht="13.5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  <c r="EF699"/>
      <c r="EG699"/>
    </row>
    <row r="700" spans="1:137" s="2" customFormat="1" ht="13.5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  <c r="EF700"/>
      <c r="EG700"/>
    </row>
    <row r="701" spans="1:137" s="2" customFormat="1" ht="13.5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</row>
    <row r="702" spans="1:137" s="2" customFormat="1" ht="13.5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</row>
    <row r="703" spans="1:137" s="2" customFormat="1" ht="13.5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</row>
    <row r="704" spans="1:137" s="2" customFormat="1" ht="13.5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  <c r="EF704"/>
      <c r="EG704"/>
    </row>
    <row r="705" spans="1:137" s="2" customFormat="1" ht="13.5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</row>
    <row r="706" spans="1:137" s="2" customFormat="1" ht="13.5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  <c r="EF706"/>
      <c r="EG706"/>
    </row>
    <row r="707" spans="1:137" s="2" customFormat="1" ht="13.5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  <c r="EF707"/>
      <c r="EG707"/>
    </row>
    <row r="708" spans="1:137" s="2" customFormat="1" ht="13.5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  <c r="EF708"/>
      <c r="EG708"/>
    </row>
    <row r="709" spans="1:137" s="2" customFormat="1" ht="13.5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  <c r="EF709"/>
      <c r="EG709"/>
    </row>
    <row r="710" spans="1:137" s="2" customFormat="1" ht="13.5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</row>
    <row r="711" spans="1:137" s="2" customFormat="1" ht="13.5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</row>
    <row r="712" spans="1:137" s="2" customFormat="1" ht="13.5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</row>
    <row r="713" spans="1:137" s="2" customFormat="1" ht="13.5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</row>
    <row r="714" spans="1:137" s="2" customFormat="1" ht="13.5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</row>
    <row r="715" spans="1:137" s="2" customFormat="1" ht="13.5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</row>
    <row r="716" spans="1:137" s="2" customFormat="1" ht="13.5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</row>
    <row r="717" spans="1:137" s="2" customFormat="1" ht="13.5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  <c r="EF717"/>
      <c r="EG717"/>
    </row>
    <row r="718" spans="1:137" s="2" customFormat="1" ht="13.5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</row>
    <row r="719" spans="1:137" s="2" customFormat="1" ht="13.5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</row>
    <row r="720" spans="1:137" s="2" customFormat="1" ht="13.5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</row>
    <row r="721" spans="1:137" s="2" customFormat="1" ht="13.5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</row>
    <row r="722" spans="1:137" s="2" customFormat="1" ht="13.5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</row>
    <row r="723" spans="1:137" s="2" customFormat="1" ht="13.5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</row>
    <row r="724" spans="1:137" s="2" customFormat="1" ht="13.5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</row>
    <row r="725" spans="1:137" s="2" customFormat="1" ht="13.5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</row>
    <row r="726" spans="1:137" s="2" customFormat="1" ht="13.5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</row>
    <row r="727" spans="1:137" s="2" customFormat="1" ht="13.5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</row>
    <row r="728" spans="1:137" s="2" customFormat="1" ht="13.5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</row>
    <row r="729" spans="1:137" s="2" customFormat="1" ht="13.5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</row>
    <row r="730" spans="1:137" s="2" customFormat="1" ht="13.5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</row>
    <row r="731" spans="1:137" s="2" customFormat="1" ht="13.5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</row>
    <row r="732" spans="1:137" s="2" customFormat="1" ht="13.5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</row>
    <row r="733" spans="1:137" s="2" customFormat="1" ht="13.5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</row>
    <row r="734" spans="1:137" s="2" customFormat="1" ht="13.5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</row>
    <row r="735" spans="1:137" s="2" customFormat="1" ht="13.5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</row>
    <row r="736" spans="1:137" s="2" customFormat="1" ht="13.5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</row>
    <row r="737" spans="1:137" s="2" customFormat="1" ht="13.5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</row>
    <row r="738" spans="1:137" s="2" customFormat="1" ht="13.5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</row>
    <row r="739" spans="1:137" s="2" customFormat="1" ht="13.5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</row>
    <row r="740" spans="1:137" s="2" customFormat="1" ht="13.5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</row>
    <row r="741" spans="1:137" s="2" customFormat="1" ht="13.5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</row>
    <row r="742" spans="1:137" s="2" customFormat="1" ht="13.5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</row>
    <row r="743" spans="1:137" s="2" customFormat="1" ht="13.5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</row>
    <row r="744" spans="1:137" s="2" customFormat="1" ht="13.5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</row>
    <row r="745" spans="1:137" s="2" customFormat="1" ht="13.5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</row>
    <row r="746" spans="1:137" s="2" customFormat="1" ht="13.5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</row>
    <row r="747" spans="1:137" s="2" customFormat="1" ht="13.5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</row>
    <row r="748" spans="1:137" s="2" customFormat="1" ht="13.5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</row>
    <row r="749" spans="1:137" s="2" customFormat="1" ht="13.5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</row>
    <row r="750" spans="1:137" s="2" customFormat="1" ht="13.5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</row>
    <row r="751" spans="1:137" s="2" customFormat="1" ht="13.5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</row>
    <row r="752" spans="1:137" s="2" customFormat="1" ht="13.5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</row>
    <row r="753" spans="1:137" s="2" customFormat="1" ht="13.5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</row>
    <row r="754" spans="1:137" s="2" customFormat="1" ht="13.5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</row>
  </sheetData>
  <sheetProtection/>
  <mergeCells count="4">
    <mergeCell ref="C36:J36"/>
    <mergeCell ref="B34:E34"/>
    <mergeCell ref="G10:J15"/>
    <mergeCell ref="C6:J6"/>
  </mergeCells>
  <printOptions horizontalCentered="1"/>
  <pageMargins left="0.75" right="0.75" top="0.75" bottom="0.75" header="0.5" footer="0.5"/>
  <pageSetup fitToHeight="1" fitToWidth="1" horizontalDpi="300" verticalDpi="3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LD610-XPPRO</dc:creator>
  <cp:keywords/>
  <dc:description/>
  <cp:lastModifiedBy>Administrator</cp:lastModifiedBy>
  <cp:lastPrinted>2012-07-02T14:30:36Z</cp:lastPrinted>
  <dcterms:created xsi:type="dcterms:W3CDTF">2006-03-14T17:33:00Z</dcterms:created>
  <dcterms:modified xsi:type="dcterms:W3CDTF">2012-08-01T22:34:12Z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